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HOME\Insurance Tax\Templates\LRD Template\2025\"/>
    </mc:Choice>
  </mc:AlternateContent>
  <xr:revisionPtr revIDLastSave="0" documentId="13_ncr:1_{633E831F-BACF-433A-9F34-FCCBBDBB0B5A}" xr6:coauthVersionLast="47" xr6:coauthVersionMax="47" xr10:uidLastSave="{00000000-0000-0000-0000-000000000000}"/>
  <bookViews>
    <workbookView xWindow="-108" yWindow="-108" windowWidth="23256" windowHeight="12576" xr2:uid="{5960D555-7374-4043-A53A-403E5F2CC0CD}"/>
  </bookViews>
  <sheets>
    <sheet name="Instructions" sheetId="4" r:id="rId1"/>
    <sheet name="Summary" sheetId="5" r:id="rId2"/>
    <sheet name="Schedule P Inputs" sheetId="3" r:id="rId3"/>
    <sheet name="Discounted by LOB &amp; AY" sheetId="6" r:id="rId4"/>
    <sheet name="Discount Factors" sheetId="1" r:id="rId5"/>
  </sheets>
  <definedNames>
    <definedName name="_xlnm.Print_Area" localSheetId="4">'Discount Factors'!$A$1:$G$60</definedName>
    <definedName name="_xlnm.Print_Area" localSheetId="3">'Discounted by LOB &amp; AY'!$A$1:$T$139</definedName>
    <definedName name="_xlnm.Print_Area" localSheetId="2">'Schedule P Inputs'!$A$1:$K$140</definedName>
    <definedName name="_xlnm.Print_Titles" localSheetId="3">'Discounted by LOB &amp; AY'!$1:$4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B9" i="5" l="1"/>
  <c r="B16" i="5"/>
  <c r="C9" i="5"/>
  <c r="K137" i="6"/>
  <c r="A21" i="1"/>
  <c r="A3" i="1"/>
  <c r="A3" i="6"/>
  <c r="A3" i="3"/>
  <c r="C50" i="5"/>
  <c r="J139" i="3"/>
  <c r="K139" i="3" l="1"/>
  <c r="A8" i="5" l="1"/>
  <c r="A15" i="5"/>
  <c r="A14" i="5"/>
  <c r="C16" i="5"/>
  <c r="E5" i="5"/>
  <c r="C5" i="5" s="1"/>
  <c r="A6" i="5"/>
  <c r="A20" i="5"/>
  <c r="A1" i="5"/>
  <c r="K94" i="6"/>
  <c r="R111" i="6"/>
  <c r="R112" i="6"/>
  <c r="R113" i="6"/>
  <c r="R114" i="6"/>
  <c r="R115" i="6"/>
  <c r="R116" i="6"/>
  <c r="R117" i="6"/>
  <c r="R118" i="6"/>
  <c r="R119" i="6"/>
  <c r="R120" i="6"/>
  <c r="K111" i="6"/>
  <c r="K112" i="6"/>
  <c r="K113" i="6"/>
  <c r="K114" i="6"/>
  <c r="K115" i="6"/>
  <c r="K116" i="6"/>
  <c r="K117" i="6"/>
  <c r="K118" i="6"/>
  <c r="K119" i="6"/>
  <c r="K120" i="6"/>
  <c r="K121" i="6"/>
  <c r="R121" i="6"/>
  <c r="K128" i="6"/>
  <c r="K138" i="6"/>
  <c r="D128" i="6"/>
  <c r="D137" i="6"/>
  <c r="D138" i="6"/>
  <c r="D111" i="6"/>
  <c r="D120" i="6"/>
  <c r="D121" i="6"/>
  <c r="R94" i="6"/>
  <c r="R103" i="6"/>
  <c r="R104" i="6"/>
  <c r="K103" i="6"/>
  <c r="K104" i="6"/>
  <c r="D94" i="6"/>
  <c r="D103" i="6"/>
  <c r="D104" i="6"/>
  <c r="K77" i="6"/>
  <c r="K86" i="6"/>
  <c r="K87" i="6"/>
  <c r="R87" i="6"/>
  <c r="D77" i="6"/>
  <c r="D86" i="6"/>
  <c r="D87" i="6"/>
  <c r="R60" i="6"/>
  <c r="R69" i="6"/>
  <c r="R70" i="6"/>
  <c r="K60" i="6"/>
  <c r="K69" i="6"/>
  <c r="K70" i="6"/>
  <c r="D60" i="6"/>
  <c r="D61" i="6"/>
  <c r="D62" i="6"/>
  <c r="D63" i="6"/>
  <c r="D64" i="6"/>
  <c r="D65" i="6"/>
  <c r="D66" i="6"/>
  <c r="D67" i="6"/>
  <c r="D68" i="6"/>
  <c r="D69" i="6"/>
  <c r="D70" i="6"/>
  <c r="R43" i="6"/>
  <c r="R44" i="6"/>
  <c r="R45" i="6"/>
  <c r="R46" i="6"/>
  <c r="R47" i="6"/>
  <c r="R48" i="6"/>
  <c r="R49" i="6"/>
  <c r="R50" i="6"/>
  <c r="R51" i="6"/>
  <c r="R52" i="6"/>
  <c r="R53" i="6"/>
  <c r="K43" i="6"/>
  <c r="K44" i="6"/>
  <c r="K45" i="6"/>
  <c r="K46" i="6"/>
  <c r="K47" i="6"/>
  <c r="K48" i="6"/>
  <c r="K49" i="6"/>
  <c r="K50" i="6"/>
  <c r="K51" i="6"/>
  <c r="K52" i="6"/>
  <c r="K53" i="6"/>
  <c r="D43" i="6"/>
  <c r="D44" i="6"/>
  <c r="D45" i="6"/>
  <c r="D46" i="6"/>
  <c r="D47" i="6"/>
  <c r="D48" i="6"/>
  <c r="D49" i="6"/>
  <c r="D50" i="6"/>
  <c r="D51" i="6"/>
  <c r="D52" i="6"/>
  <c r="D53" i="6"/>
  <c r="R26" i="6"/>
  <c r="R27" i="6"/>
  <c r="R28" i="6"/>
  <c r="R29" i="6"/>
  <c r="R30" i="6"/>
  <c r="R31" i="6"/>
  <c r="R32" i="6"/>
  <c r="R33" i="6"/>
  <c r="R34" i="6"/>
  <c r="R35" i="6"/>
  <c r="R36" i="6"/>
  <c r="K26" i="6"/>
  <c r="K27" i="6"/>
  <c r="K28" i="6"/>
  <c r="K29" i="6"/>
  <c r="K30" i="6"/>
  <c r="K31" i="6"/>
  <c r="K32" i="6"/>
  <c r="K33" i="6"/>
  <c r="K34" i="6"/>
  <c r="K35" i="6"/>
  <c r="K36" i="6"/>
  <c r="D26" i="6"/>
  <c r="D27" i="6"/>
  <c r="D28" i="6"/>
  <c r="D29" i="6"/>
  <c r="D30" i="6"/>
  <c r="D31" i="6"/>
  <c r="D32" i="6"/>
  <c r="D33" i="6"/>
  <c r="D34" i="6"/>
  <c r="D35" i="6"/>
  <c r="D36" i="6"/>
  <c r="R9" i="6"/>
  <c r="R10" i="6"/>
  <c r="R11" i="6"/>
  <c r="R12" i="6"/>
  <c r="R13" i="6"/>
  <c r="R14" i="6"/>
  <c r="R15" i="6"/>
  <c r="R16" i="6"/>
  <c r="R17" i="6"/>
  <c r="R18" i="6"/>
  <c r="R19" i="6"/>
  <c r="K9" i="6"/>
  <c r="K10" i="6"/>
  <c r="K11" i="6"/>
  <c r="K12" i="6"/>
  <c r="K13" i="6"/>
  <c r="K14" i="6"/>
  <c r="K15" i="6"/>
  <c r="K16" i="6"/>
  <c r="K17" i="6"/>
  <c r="K18" i="6"/>
  <c r="K19" i="6"/>
  <c r="D10" i="6"/>
  <c r="D11" i="6"/>
  <c r="D12" i="6"/>
  <c r="D13" i="6"/>
  <c r="D14" i="6"/>
  <c r="D15" i="6"/>
  <c r="D16" i="6"/>
  <c r="D17" i="6"/>
  <c r="D18" i="6"/>
  <c r="D19" i="6"/>
  <c r="D9" i="6"/>
  <c r="I138" i="3"/>
  <c r="I137" i="3" s="1"/>
  <c r="I136" i="3" s="1"/>
  <c r="I135" i="3" s="1"/>
  <c r="I134" i="3" s="1"/>
  <c r="I133" i="3" s="1"/>
  <c r="I132" i="3" s="1"/>
  <c r="I131" i="3" s="1"/>
  <c r="I130" i="3" s="1"/>
  <c r="I129" i="3" s="1"/>
  <c r="Q121" i="6"/>
  <c r="P121" i="6"/>
  <c r="Q120" i="6"/>
  <c r="P120" i="6"/>
  <c r="Q119" i="6"/>
  <c r="P119" i="6"/>
  <c r="Q118" i="6"/>
  <c r="P118" i="6"/>
  <c r="Q117" i="6"/>
  <c r="P117" i="6"/>
  <c r="Q116" i="6"/>
  <c r="P116" i="6"/>
  <c r="Q115" i="6"/>
  <c r="P115" i="6"/>
  <c r="Q114" i="6"/>
  <c r="P114" i="6"/>
  <c r="Q113" i="6"/>
  <c r="P113" i="6"/>
  <c r="Q112" i="6"/>
  <c r="P112" i="6"/>
  <c r="Q111" i="6"/>
  <c r="P111" i="6"/>
  <c r="J121" i="6"/>
  <c r="I121" i="6"/>
  <c r="M121" i="6" s="1"/>
  <c r="J120" i="6"/>
  <c r="I120" i="6"/>
  <c r="M120" i="6" s="1"/>
  <c r="J119" i="6"/>
  <c r="I119" i="6"/>
  <c r="M119" i="6" s="1"/>
  <c r="J118" i="6"/>
  <c r="I118" i="6"/>
  <c r="M118" i="6" s="1"/>
  <c r="J117" i="6"/>
  <c r="I117" i="6"/>
  <c r="M117" i="6" s="1"/>
  <c r="J116" i="6"/>
  <c r="I116" i="6"/>
  <c r="J115" i="6"/>
  <c r="I115" i="6"/>
  <c r="M115" i="6" s="1"/>
  <c r="J114" i="6"/>
  <c r="I114" i="6"/>
  <c r="M114" i="6" s="1"/>
  <c r="J113" i="6"/>
  <c r="I113" i="6"/>
  <c r="M113" i="6" s="1"/>
  <c r="J112" i="6"/>
  <c r="I112" i="6"/>
  <c r="M112" i="6" s="1"/>
  <c r="J111" i="6"/>
  <c r="I111" i="6"/>
  <c r="M111" i="6" s="1"/>
  <c r="J128" i="6"/>
  <c r="I128" i="6"/>
  <c r="C128" i="6"/>
  <c r="B128" i="6"/>
  <c r="J138" i="6"/>
  <c r="I138" i="6"/>
  <c r="J137" i="6"/>
  <c r="I137" i="6"/>
  <c r="C138" i="6"/>
  <c r="B138" i="6"/>
  <c r="C137" i="6"/>
  <c r="B137" i="6"/>
  <c r="C111" i="6"/>
  <c r="B111" i="6"/>
  <c r="F111" i="6" s="1"/>
  <c r="C121" i="6"/>
  <c r="B121" i="6"/>
  <c r="C120" i="6"/>
  <c r="B120" i="6"/>
  <c r="F120" i="6" s="1"/>
  <c r="Q94" i="6"/>
  <c r="P94" i="6"/>
  <c r="T94" i="6" s="1"/>
  <c r="Q104" i="6"/>
  <c r="P104" i="6"/>
  <c r="T104" i="6" s="1"/>
  <c r="Q103" i="6"/>
  <c r="P103" i="6"/>
  <c r="T103" i="6" s="1"/>
  <c r="J104" i="6"/>
  <c r="I104" i="6"/>
  <c r="M104" i="6" s="1"/>
  <c r="J103" i="6"/>
  <c r="I103" i="6"/>
  <c r="M103" i="6" s="1"/>
  <c r="J94" i="6"/>
  <c r="I94" i="6"/>
  <c r="M94" i="6" s="1"/>
  <c r="C94" i="6"/>
  <c r="B94" i="6"/>
  <c r="F94" i="6" s="1"/>
  <c r="C104" i="6"/>
  <c r="B104" i="6"/>
  <c r="F104" i="6" s="1"/>
  <c r="C103" i="6"/>
  <c r="B103" i="6"/>
  <c r="F103" i="6" s="1"/>
  <c r="Q87" i="6"/>
  <c r="Q88" i="6" s="1"/>
  <c r="P87" i="6"/>
  <c r="T87" i="6" s="1"/>
  <c r="J77" i="6"/>
  <c r="I77" i="6"/>
  <c r="M77" i="6" s="1"/>
  <c r="J87" i="6"/>
  <c r="I87" i="6"/>
  <c r="M87" i="6" s="1"/>
  <c r="J86" i="6"/>
  <c r="I86" i="6"/>
  <c r="M86" i="6" s="1"/>
  <c r="C87" i="6"/>
  <c r="B87" i="6"/>
  <c r="F87" i="6" s="1"/>
  <c r="C86" i="6"/>
  <c r="B86" i="6"/>
  <c r="F86" i="6" s="1"/>
  <c r="C77" i="6"/>
  <c r="B77" i="6"/>
  <c r="F77" i="6" s="1"/>
  <c r="Q70" i="6"/>
  <c r="P70" i="6"/>
  <c r="Q69" i="6"/>
  <c r="P69" i="6"/>
  <c r="J70" i="6"/>
  <c r="I70" i="6"/>
  <c r="J69" i="6"/>
  <c r="I69" i="6"/>
  <c r="M69" i="6" s="1"/>
  <c r="Q60" i="6"/>
  <c r="P60" i="6"/>
  <c r="T60" i="6" s="1"/>
  <c r="J60" i="6"/>
  <c r="I60" i="6"/>
  <c r="M60" i="6" s="1"/>
  <c r="C70" i="6"/>
  <c r="B70" i="6"/>
  <c r="F70" i="6" s="1"/>
  <c r="C69" i="6"/>
  <c r="B69" i="6"/>
  <c r="F69" i="6" s="1"/>
  <c r="C68" i="6"/>
  <c r="B68" i="6"/>
  <c r="F68" i="6" s="1"/>
  <c r="C67" i="6"/>
  <c r="B67" i="6"/>
  <c r="F67" i="6" s="1"/>
  <c r="C66" i="6"/>
  <c r="B66" i="6"/>
  <c r="F66" i="6" s="1"/>
  <c r="C65" i="6"/>
  <c r="B65" i="6"/>
  <c r="F65" i="6" s="1"/>
  <c r="C64" i="6"/>
  <c r="B64" i="6"/>
  <c r="F64" i="6" s="1"/>
  <c r="C63" i="6"/>
  <c r="B63" i="6"/>
  <c r="F63" i="6" s="1"/>
  <c r="C62" i="6"/>
  <c r="B62" i="6"/>
  <c r="F62" i="6" s="1"/>
  <c r="C61" i="6"/>
  <c r="B61" i="6"/>
  <c r="F61" i="6" s="1"/>
  <c r="C60" i="6"/>
  <c r="B60" i="6"/>
  <c r="F60" i="6" s="1"/>
  <c r="F71" i="6" s="1"/>
  <c r="Q53" i="6"/>
  <c r="P53" i="6"/>
  <c r="Q52" i="6"/>
  <c r="P52" i="6"/>
  <c r="Q51" i="6"/>
  <c r="P51" i="6"/>
  <c r="Q50" i="6"/>
  <c r="P50" i="6"/>
  <c r="Q49" i="6"/>
  <c r="P49" i="6"/>
  <c r="T49" i="6" s="1"/>
  <c r="Q48" i="6"/>
  <c r="P48" i="6"/>
  <c r="T48" i="6" s="1"/>
  <c r="Q47" i="6"/>
  <c r="P47" i="6"/>
  <c r="T47" i="6" s="1"/>
  <c r="Q46" i="6"/>
  <c r="P46" i="6"/>
  <c r="T46" i="6" s="1"/>
  <c r="Q45" i="6"/>
  <c r="P45" i="6"/>
  <c r="T45" i="6" s="1"/>
  <c r="Q44" i="6"/>
  <c r="P44" i="6"/>
  <c r="T44" i="6" s="1"/>
  <c r="Q43" i="6"/>
  <c r="P43" i="6"/>
  <c r="T43" i="6" s="1"/>
  <c r="J53" i="6"/>
  <c r="I53" i="6"/>
  <c r="M53" i="6" s="1"/>
  <c r="J52" i="6"/>
  <c r="I52" i="6"/>
  <c r="M52" i="6" s="1"/>
  <c r="J51" i="6"/>
  <c r="I51" i="6"/>
  <c r="M51" i="6" s="1"/>
  <c r="J50" i="6"/>
  <c r="I50" i="6"/>
  <c r="M50" i="6" s="1"/>
  <c r="J49" i="6"/>
  <c r="I49" i="6"/>
  <c r="M49" i="6" s="1"/>
  <c r="J48" i="6"/>
  <c r="I48" i="6"/>
  <c r="M48" i="6" s="1"/>
  <c r="J47" i="6"/>
  <c r="I47" i="6"/>
  <c r="M47" i="6" s="1"/>
  <c r="J46" i="6"/>
  <c r="I46" i="6"/>
  <c r="M46" i="6" s="1"/>
  <c r="J45" i="6"/>
  <c r="I45" i="6"/>
  <c r="M45" i="6" s="1"/>
  <c r="J44" i="6"/>
  <c r="I44" i="6"/>
  <c r="M44" i="6" s="1"/>
  <c r="J43" i="6"/>
  <c r="I43" i="6"/>
  <c r="M43" i="6" s="1"/>
  <c r="C53" i="6"/>
  <c r="B53" i="6"/>
  <c r="F53" i="6" s="1"/>
  <c r="C52" i="6"/>
  <c r="B52" i="6"/>
  <c r="F52" i="6" s="1"/>
  <c r="C51" i="6"/>
  <c r="B51" i="6"/>
  <c r="F51" i="6" s="1"/>
  <c r="C50" i="6"/>
  <c r="B50" i="6"/>
  <c r="F50" i="6" s="1"/>
  <c r="C49" i="6"/>
  <c r="B49" i="6"/>
  <c r="F49" i="6" s="1"/>
  <c r="C48" i="6"/>
  <c r="B48" i="6"/>
  <c r="F48" i="6" s="1"/>
  <c r="C47" i="6"/>
  <c r="B47" i="6"/>
  <c r="F47" i="6" s="1"/>
  <c r="C46" i="6"/>
  <c r="B46" i="6"/>
  <c r="F46" i="6" s="1"/>
  <c r="C45" i="6"/>
  <c r="B45" i="6"/>
  <c r="F45" i="6" s="1"/>
  <c r="C44" i="6"/>
  <c r="B44" i="6"/>
  <c r="F44" i="6" s="1"/>
  <c r="C43" i="6"/>
  <c r="B43" i="6"/>
  <c r="F43" i="6" s="1"/>
  <c r="Q36" i="6"/>
  <c r="P36" i="6"/>
  <c r="T36" i="6" s="1"/>
  <c r="Q35" i="6"/>
  <c r="P35" i="6"/>
  <c r="T35" i="6" s="1"/>
  <c r="Q34" i="6"/>
  <c r="P34" i="6"/>
  <c r="T34" i="6" s="1"/>
  <c r="Q33" i="6"/>
  <c r="P33" i="6"/>
  <c r="T33" i="6" s="1"/>
  <c r="Q32" i="6"/>
  <c r="P32" i="6"/>
  <c r="T32" i="6" s="1"/>
  <c r="Q31" i="6"/>
  <c r="P31" i="6"/>
  <c r="T31" i="6" s="1"/>
  <c r="Q30" i="6"/>
  <c r="P30" i="6"/>
  <c r="T30" i="6" s="1"/>
  <c r="Q29" i="6"/>
  <c r="P29" i="6"/>
  <c r="T29" i="6" s="1"/>
  <c r="Q28" i="6"/>
  <c r="P28" i="6"/>
  <c r="T28" i="6" s="1"/>
  <c r="Q27" i="6"/>
  <c r="P27" i="6"/>
  <c r="T27" i="6" s="1"/>
  <c r="Q26" i="6"/>
  <c r="P26" i="6"/>
  <c r="T26" i="6" s="1"/>
  <c r="J36" i="6"/>
  <c r="I36" i="6"/>
  <c r="J35" i="6"/>
  <c r="I35" i="6"/>
  <c r="J34" i="6"/>
  <c r="I34" i="6"/>
  <c r="J33" i="6"/>
  <c r="I33" i="6"/>
  <c r="J32" i="6"/>
  <c r="I32" i="6"/>
  <c r="J31" i="6"/>
  <c r="I31" i="6"/>
  <c r="J30" i="6"/>
  <c r="I30" i="6"/>
  <c r="J29" i="6"/>
  <c r="I29" i="6"/>
  <c r="J28" i="6"/>
  <c r="I28" i="6"/>
  <c r="J27" i="6"/>
  <c r="I27" i="6"/>
  <c r="J26" i="6"/>
  <c r="I26" i="6"/>
  <c r="C36" i="6"/>
  <c r="B36" i="6"/>
  <c r="C35" i="6"/>
  <c r="B35" i="6"/>
  <c r="C34" i="6"/>
  <c r="B34" i="6"/>
  <c r="C33" i="6"/>
  <c r="B33" i="6"/>
  <c r="C32" i="6"/>
  <c r="B32" i="6"/>
  <c r="C31" i="6"/>
  <c r="B31" i="6"/>
  <c r="C30" i="6"/>
  <c r="B30" i="6"/>
  <c r="C29" i="6"/>
  <c r="B29" i="6"/>
  <c r="C28" i="6"/>
  <c r="B28" i="6"/>
  <c r="C27" i="6"/>
  <c r="B27" i="6"/>
  <c r="C26" i="6"/>
  <c r="B26" i="6"/>
  <c r="F26" i="6" s="1"/>
  <c r="Q19" i="6"/>
  <c r="P19" i="6"/>
  <c r="Q18" i="6"/>
  <c r="P18" i="6"/>
  <c r="Q17" i="6"/>
  <c r="P17" i="6"/>
  <c r="Q16" i="6"/>
  <c r="P16" i="6"/>
  <c r="Q15" i="6"/>
  <c r="P15" i="6"/>
  <c r="Q14" i="6"/>
  <c r="P14" i="6"/>
  <c r="Q13" i="6"/>
  <c r="P13" i="6"/>
  <c r="Q12" i="6"/>
  <c r="P12" i="6"/>
  <c r="T12" i="6" s="1"/>
  <c r="Q11" i="6"/>
  <c r="P11" i="6"/>
  <c r="Q10" i="6"/>
  <c r="P10" i="6"/>
  <c r="Q9" i="6"/>
  <c r="P9" i="6"/>
  <c r="T9" i="6" s="1"/>
  <c r="J19" i="6"/>
  <c r="I19" i="6"/>
  <c r="J18" i="6"/>
  <c r="I18" i="6"/>
  <c r="J17" i="6"/>
  <c r="I17" i="6"/>
  <c r="J16" i="6"/>
  <c r="I16" i="6"/>
  <c r="J15" i="6"/>
  <c r="I15" i="6"/>
  <c r="J14" i="6"/>
  <c r="I14" i="6"/>
  <c r="J13" i="6"/>
  <c r="I13" i="6"/>
  <c r="J12" i="6"/>
  <c r="I12" i="6"/>
  <c r="J11" i="6"/>
  <c r="I11" i="6"/>
  <c r="J10" i="6"/>
  <c r="I10" i="6"/>
  <c r="J9" i="6"/>
  <c r="I9" i="6"/>
  <c r="M9" i="6" s="1"/>
  <c r="B10" i="6"/>
  <c r="C10" i="6"/>
  <c r="B11" i="6"/>
  <c r="C11" i="6"/>
  <c r="B12" i="6"/>
  <c r="C12" i="6"/>
  <c r="B13" i="6"/>
  <c r="C13" i="6"/>
  <c r="B14" i="6"/>
  <c r="C14" i="6"/>
  <c r="B15" i="6"/>
  <c r="C15" i="6"/>
  <c r="B16" i="6"/>
  <c r="C16" i="6"/>
  <c r="B17" i="6"/>
  <c r="C17" i="6"/>
  <c r="B18" i="6"/>
  <c r="C18" i="6"/>
  <c r="B19" i="6"/>
  <c r="C19" i="6"/>
  <c r="C9" i="6"/>
  <c r="B9" i="6"/>
  <c r="E9" i="6" s="1"/>
  <c r="H138" i="6"/>
  <c r="H137" i="6" s="1"/>
  <c r="A138" i="6"/>
  <c r="A137" i="6" s="1"/>
  <c r="O121" i="6"/>
  <c r="O120" i="6" s="1"/>
  <c r="O119" i="6" s="1"/>
  <c r="O118" i="6" s="1"/>
  <c r="O117" i="6" s="1"/>
  <c r="O116" i="6" s="1"/>
  <c r="O115" i="6" s="1"/>
  <c r="O114" i="6" s="1"/>
  <c r="O113" i="6" s="1"/>
  <c r="O112" i="6" s="1"/>
  <c r="H121" i="6"/>
  <c r="H120" i="6" s="1"/>
  <c r="H119" i="6" s="1"/>
  <c r="H118" i="6" s="1"/>
  <c r="H117" i="6" s="1"/>
  <c r="H116" i="6" s="1"/>
  <c r="H115" i="6" s="1"/>
  <c r="H114" i="6" s="1"/>
  <c r="H113" i="6" s="1"/>
  <c r="H112" i="6" s="1"/>
  <c r="A121" i="6"/>
  <c r="A120" i="6" s="1"/>
  <c r="O104" i="6"/>
  <c r="O103" i="6" s="1"/>
  <c r="H104" i="6"/>
  <c r="H103" i="6" s="1"/>
  <c r="A104" i="6"/>
  <c r="A103" i="6" s="1"/>
  <c r="O87" i="6"/>
  <c r="H87" i="6"/>
  <c r="H86" i="6" s="1"/>
  <c r="A87" i="6"/>
  <c r="A86" i="6" s="1"/>
  <c r="O70" i="6"/>
  <c r="O69" i="6" s="1"/>
  <c r="H70" i="6"/>
  <c r="H69" i="6" s="1"/>
  <c r="A70" i="6"/>
  <c r="A69" i="6" s="1"/>
  <c r="A68" i="6" s="1"/>
  <c r="A67" i="6" s="1"/>
  <c r="A66" i="6" s="1"/>
  <c r="A65" i="6" s="1"/>
  <c r="A64" i="6" s="1"/>
  <c r="A63" i="6" s="1"/>
  <c r="A62" i="6" s="1"/>
  <c r="A61" i="6" s="1"/>
  <c r="O53" i="6"/>
  <c r="O52" i="6" s="1"/>
  <c r="O51" i="6" s="1"/>
  <c r="O50" i="6" s="1"/>
  <c r="O49" i="6" s="1"/>
  <c r="O48" i="6" s="1"/>
  <c r="O47" i="6" s="1"/>
  <c r="O46" i="6" s="1"/>
  <c r="O45" i="6" s="1"/>
  <c r="O44" i="6" s="1"/>
  <c r="H53" i="6"/>
  <c r="H52" i="6" s="1"/>
  <c r="H51" i="6" s="1"/>
  <c r="H50" i="6" s="1"/>
  <c r="H49" i="6" s="1"/>
  <c r="H48" i="6" s="1"/>
  <c r="H47" i="6" s="1"/>
  <c r="H46" i="6" s="1"/>
  <c r="H45" i="6" s="1"/>
  <c r="H44" i="6" s="1"/>
  <c r="A53" i="6"/>
  <c r="A52" i="6" s="1"/>
  <c r="A51" i="6" s="1"/>
  <c r="A50" i="6" s="1"/>
  <c r="A49" i="6" s="1"/>
  <c r="A48" i="6" s="1"/>
  <c r="A47" i="6" s="1"/>
  <c r="A46" i="6" s="1"/>
  <c r="A45" i="6" s="1"/>
  <c r="A44" i="6" s="1"/>
  <c r="O36" i="6"/>
  <c r="O35" i="6" s="1"/>
  <c r="O34" i="6" s="1"/>
  <c r="O33" i="6" s="1"/>
  <c r="O32" i="6" s="1"/>
  <c r="O31" i="6" s="1"/>
  <c r="O30" i="6" s="1"/>
  <c r="O29" i="6" s="1"/>
  <c r="O28" i="6" s="1"/>
  <c r="O27" i="6" s="1"/>
  <c r="H36" i="6"/>
  <c r="H35" i="6" s="1"/>
  <c r="H34" i="6" s="1"/>
  <c r="H33" i="6" s="1"/>
  <c r="H32" i="6" s="1"/>
  <c r="H31" i="6" s="1"/>
  <c r="H30" i="6" s="1"/>
  <c r="H29" i="6" s="1"/>
  <c r="H28" i="6" s="1"/>
  <c r="H27" i="6" s="1"/>
  <c r="A36" i="6"/>
  <c r="A35" i="6" s="1"/>
  <c r="A34" i="6" s="1"/>
  <c r="A33" i="6" s="1"/>
  <c r="A32" i="6" s="1"/>
  <c r="A31" i="6" s="1"/>
  <c r="A30" i="6" s="1"/>
  <c r="A29" i="6" s="1"/>
  <c r="A28" i="6" s="1"/>
  <c r="A27" i="6" s="1"/>
  <c r="O19" i="6"/>
  <c r="O18" i="6" s="1"/>
  <c r="O17" i="6" s="1"/>
  <c r="O16" i="6" s="1"/>
  <c r="O15" i="6" s="1"/>
  <c r="O14" i="6" s="1"/>
  <c r="O13" i="6" s="1"/>
  <c r="O12" i="6" s="1"/>
  <c r="O11" i="6" s="1"/>
  <c r="O10" i="6" s="1"/>
  <c r="H19" i="6"/>
  <c r="H18" i="6" s="1"/>
  <c r="H17" i="6" s="1"/>
  <c r="H16" i="6" s="1"/>
  <c r="H15" i="6" s="1"/>
  <c r="H14" i="6" s="1"/>
  <c r="H13" i="6" s="1"/>
  <c r="H12" i="6" s="1"/>
  <c r="H11" i="6" s="1"/>
  <c r="H10" i="6" s="1"/>
  <c r="A19" i="6"/>
  <c r="A18" i="6" s="1"/>
  <c r="A17" i="6" s="1"/>
  <c r="A16" i="6" s="1"/>
  <c r="A15" i="6" s="1"/>
  <c r="A14" i="6" s="1"/>
  <c r="A13" i="6" s="1"/>
  <c r="A12" i="6" s="1"/>
  <c r="A11" i="6" s="1"/>
  <c r="A10" i="6" s="1"/>
  <c r="A1" i="6"/>
  <c r="G139" i="3"/>
  <c r="F139" i="3"/>
  <c r="E138" i="3"/>
  <c r="E137" i="3" s="1"/>
  <c r="C139" i="3"/>
  <c r="B139" i="3"/>
  <c r="A138" i="3"/>
  <c r="A137" i="3" s="1"/>
  <c r="K122" i="3"/>
  <c r="J122" i="3"/>
  <c r="I121" i="3"/>
  <c r="I120" i="3" s="1"/>
  <c r="I119" i="3" s="1"/>
  <c r="I118" i="3" s="1"/>
  <c r="I117" i="3" s="1"/>
  <c r="I116" i="3" s="1"/>
  <c r="I115" i="3" s="1"/>
  <c r="I114" i="3" s="1"/>
  <c r="I113" i="3" s="1"/>
  <c r="I112" i="3" s="1"/>
  <c r="G122" i="3"/>
  <c r="F122" i="3"/>
  <c r="E121" i="3"/>
  <c r="E120" i="3" s="1"/>
  <c r="E119" i="3" s="1"/>
  <c r="E118" i="3" s="1"/>
  <c r="E117" i="3" s="1"/>
  <c r="E116" i="3" s="1"/>
  <c r="E115" i="3" s="1"/>
  <c r="E114" i="3" s="1"/>
  <c r="E113" i="3" s="1"/>
  <c r="E112" i="3" s="1"/>
  <c r="C122" i="3"/>
  <c r="B122" i="3"/>
  <c r="A121" i="3"/>
  <c r="A120" i="3" s="1"/>
  <c r="K105" i="3"/>
  <c r="J105" i="3"/>
  <c r="I104" i="3"/>
  <c r="I103" i="3" s="1"/>
  <c r="G105" i="3"/>
  <c r="F105" i="3"/>
  <c r="E104" i="3"/>
  <c r="E103" i="3" s="1"/>
  <c r="C105" i="3"/>
  <c r="B105" i="3"/>
  <c r="A104" i="3"/>
  <c r="A103" i="3" s="1"/>
  <c r="K88" i="3"/>
  <c r="J88" i="3"/>
  <c r="I87" i="3"/>
  <c r="G88" i="3"/>
  <c r="F88" i="3"/>
  <c r="E87" i="3"/>
  <c r="E86" i="3" s="1"/>
  <c r="C88" i="3"/>
  <c r="B88" i="3"/>
  <c r="A87" i="3"/>
  <c r="A86" i="3" s="1"/>
  <c r="J71" i="3"/>
  <c r="K71" i="3"/>
  <c r="G71" i="3"/>
  <c r="F71" i="3"/>
  <c r="C71" i="3"/>
  <c r="B71" i="3"/>
  <c r="I70" i="3"/>
  <c r="I69" i="3" s="1"/>
  <c r="E70" i="3"/>
  <c r="E69" i="3" s="1"/>
  <c r="A70" i="3"/>
  <c r="A69" i="3" s="1"/>
  <c r="A68" i="3" s="1"/>
  <c r="A67" i="3" s="1"/>
  <c r="A66" i="3" s="1"/>
  <c r="A65" i="3" s="1"/>
  <c r="A64" i="3" s="1"/>
  <c r="A63" i="3" s="1"/>
  <c r="A62" i="3" s="1"/>
  <c r="A61" i="3" s="1"/>
  <c r="K54" i="3"/>
  <c r="J54" i="3"/>
  <c r="G54" i="3"/>
  <c r="F54" i="3"/>
  <c r="C54" i="3"/>
  <c r="B54" i="3"/>
  <c r="I53" i="3"/>
  <c r="I52" i="3" s="1"/>
  <c r="I51" i="3" s="1"/>
  <c r="I50" i="3" s="1"/>
  <c r="I49" i="3" s="1"/>
  <c r="I48" i="3" s="1"/>
  <c r="I47" i="3" s="1"/>
  <c r="I46" i="3" s="1"/>
  <c r="I45" i="3" s="1"/>
  <c r="I44" i="3" s="1"/>
  <c r="E53" i="3"/>
  <c r="E52" i="3" s="1"/>
  <c r="E51" i="3" s="1"/>
  <c r="E50" i="3" s="1"/>
  <c r="E49" i="3" s="1"/>
  <c r="E48" i="3" s="1"/>
  <c r="E47" i="3" s="1"/>
  <c r="E46" i="3" s="1"/>
  <c r="E45" i="3" s="1"/>
  <c r="E44" i="3" s="1"/>
  <c r="A53" i="3"/>
  <c r="A52" i="3" s="1"/>
  <c r="A51" i="3" s="1"/>
  <c r="A50" i="3" s="1"/>
  <c r="A49" i="3" s="1"/>
  <c r="A48" i="3" s="1"/>
  <c r="A47" i="3" s="1"/>
  <c r="A46" i="3" s="1"/>
  <c r="A45" i="3" s="1"/>
  <c r="A44" i="3" s="1"/>
  <c r="K37" i="3"/>
  <c r="J37" i="3"/>
  <c r="G37" i="3"/>
  <c r="F37" i="3"/>
  <c r="C37" i="3"/>
  <c r="B37" i="3"/>
  <c r="I36" i="3"/>
  <c r="I35" i="3" s="1"/>
  <c r="I34" i="3" s="1"/>
  <c r="I33" i="3" s="1"/>
  <c r="I32" i="3" s="1"/>
  <c r="I31" i="3" s="1"/>
  <c r="I30" i="3" s="1"/>
  <c r="I29" i="3" s="1"/>
  <c r="I28" i="3" s="1"/>
  <c r="I27" i="3" s="1"/>
  <c r="E36" i="3"/>
  <c r="E35" i="3" s="1"/>
  <c r="E34" i="3" s="1"/>
  <c r="E33" i="3" s="1"/>
  <c r="E32" i="3" s="1"/>
  <c r="E31" i="3" s="1"/>
  <c r="E30" i="3" s="1"/>
  <c r="E29" i="3" s="1"/>
  <c r="E28" i="3" s="1"/>
  <c r="E27" i="3" s="1"/>
  <c r="A36" i="3"/>
  <c r="A35" i="3" s="1"/>
  <c r="A34" i="3" s="1"/>
  <c r="A33" i="3" s="1"/>
  <c r="A32" i="3" s="1"/>
  <c r="A31" i="3" s="1"/>
  <c r="A30" i="3" s="1"/>
  <c r="A29" i="3" s="1"/>
  <c r="A28" i="3" s="1"/>
  <c r="A27" i="3" s="1"/>
  <c r="A1" i="1"/>
  <c r="A1" i="3"/>
  <c r="I19" i="3"/>
  <c r="I18" i="3" s="1"/>
  <c r="I17" i="3" s="1"/>
  <c r="I16" i="3" s="1"/>
  <c r="I15" i="3" s="1"/>
  <c r="I14" i="3" s="1"/>
  <c r="I13" i="3" s="1"/>
  <c r="I12" i="3" s="1"/>
  <c r="I11" i="3" s="1"/>
  <c r="I10" i="3" s="1"/>
  <c r="E19" i="3"/>
  <c r="E18" i="3" s="1"/>
  <c r="E17" i="3" s="1"/>
  <c r="E16" i="3" s="1"/>
  <c r="E15" i="3" s="1"/>
  <c r="E14" i="3" s="1"/>
  <c r="E13" i="3" s="1"/>
  <c r="E12" i="3" s="1"/>
  <c r="E11" i="3" s="1"/>
  <c r="E10" i="3" s="1"/>
  <c r="A19" i="3"/>
  <c r="A18" i="3" s="1"/>
  <c r="A17" i="3" s="1"/>
  <c r="A16" i="3" s="1"/>
  <c r="A15" i="3" s="1"/>
  <c r="A14" i="3" s="1"/>
  <c r="A13" i="3" s="1"/>
  <c r="A12" i="3" s="1"/>
  <c r="A11" i="3" s="1"/>
  <c r="K20" i="3"/>
  <c r="J20" i="3"/>
  <c r="G20" i="3"/>
  <c r="F20" i="3"/>
  <c r="C20" i="3"/>
  <c r="B20" i="3"/>
  <c r="T111" i="6" l="1"/>
  <c r="T112" i="6"/>
  <c r="T113" i="6"/>
  <c r="T114" i="6"/>
  <c r="T115" i="6"/>
  <c r="T116" i="6"/>
  <c r="T117" i="6"/>
  <c r="T118" i="6"/>
  <c r="T119" i="6"/>
  <c r="T120" i="6"/>
  <c r="T121" i="6"/>
  <c r="M116" i="6"/>
  <c r="L116" i="6"/>
  <c r="F121" i="6"/>
  <c r="F137" i="6"/>
  <c r="F138" i="6"/>
  <c r="F128" i="6"/>
  <c r="M128" i="6"/>
  <c r="M138" i="6"/>
  <c r="M137" i="6"/>
  <c r="S69" i="6"/>
  <c r="T69" i="6"/>
  <c r="S70" i="6"/>
  <c r="T70" i="6"/>
  <c r="L70" i="6"/>
  <c r="M70" i="6"/>
  <c r="S50" i="6"/>
  <c r="T50" i="6"/>
  <c r="S51" i="6"/>
  <c r="T51" i="6"/>
  <c r="S52" i="6"/>
  <c r="T52" i="6"/>
  <c r="S53" i="6"/>
  <c r="T53" i="6"/>
  <c r="E27" i="6"/>
  <c r="F27" i="6"/>
  <c r="E28" i="6"/>
  <c r="F28" i="6"/>
  <c r="E29" i="6"/>
  <c r="F29" i="6"/>
  <c r="E30" i="6"/>
  <c r="F30" i="6"/>
  <c r="E31" i="6"/>
  <c r="F31" i="6"/>
  <c r="E32" i="6"/>
  <c r="F32" i="6"/>
  <c r="E33" i="6"/>
  <c r="F33" i="6"/>
  <c r="E34" i="6"/>
  <c r="F34" i="6"/>
  <c r="E35" i="6"/>
  <c r="F35" i="6"/>
  <c r="E36" i="6"/>
  <c r="F36" i="6"/>
  <c r="L26" i="6"/>
  <c r="M26" i="6"/>
  <c r="L27" i="6"/>
  <c r="M27" i="6"/>
  <c r="L28" i="6"/>
  <c r="M28" i="6"/>
  <c r="L29" i="6"/>
  <c r="M29" i="6"/>
  <c r="L30" i="6"/>
  <c r="M30" i="6"/>
  <c r="L31" i="6"/>
  <c r="M31" i="6"/>
  <c r="L32" i="6"/>
  <c r="M32" i="6"/>
  <c r="L33" i="6"/>
  <c r="M33" i="6"/>
  <c r="L34" i="6"/>
  <c r="M34" i="6"/>
  <c r="L35" i="6"/>
  <c r="M35" i="6"/>
  <c r="L36" i="6"/>
  <c r="M36" i="6"/>
  <c r="S10" i="6"/>
  <c r="T10" i="6"/>
  <c r="S11" i="6"/>
  <c r="T11" i="6"/>
  <c r="S13" i="6"/>
  <c r="T13" i="6"/>
  <c r="S14" i="6"/>
  <c r="T14" i="6"/>
  <c r="S15" i="6"/>
  <c r="T15" i="6"/>
  <c r="S16" i="6"/>
  <c r="T16" i="6"/>
  <c r="S17" i="6"/>
  <c r="T17" i="6"/>
  <c r="S18" i="6"/>
  <c r="T18" i="6"/>
  <c r="S19" i="6"/>
  <c r="T19" i="6"/>
  <c r="L10" i="6"/>
  <c r="M10" i="6"/>
  <c r="L11" i="6"/>
  <c r="M11" i="6"/>
  <c r="L12" i="6"/>
  <c r="M12" i="6"/>
  <c r="L13" i="6"/>
  <c r="M13" i="6"/>
  <c r="L14" i="6"/>
  <c r="M14" i="6"/>
  <c r="L15" i="6"/>
  <c r="M15" i="6"/>
  <c r="L16" i="6"/>
  <c r="M16" i="6"/>
  <c r="L17" i="6"/>
  <c r="M17" i="6"/>
  <c r="L18" i="6"/>
  <c r="M18" i="6"/>
  <c r="L19" i="6"/>
  <c r="M19" i="6"/>
  <c r="F11" i="6"/>
  <c r="F10" i="6"/>
  <c r="E19" i="6"/>
  <c r="F19" i="6"/>
  <c r="E18" i="6"/>
  <c r="F18" i="6"/>
  <c r="E17" i="6"/>
  <c r="F17" i="6"/>
  <c r="E16" i="6"/>
  <c r="F16" i="6"/>
  <c r="E15" i="6"/>
  <c r="F15" i="6"/>
  <c r="E14" i="6"/>
  <c r="F14" i="6"/>
  <c r="E13" i="6"/>
  <c r="F13" i="6"/>
  <c r="E12" i="6"/>
  <c r="F12" i="6"/>
  <c r="F9" i="6"/>
  <c r="J105" i="6"/>
  <c r="C105" i="6"/>
  <c r="J88" i="6"/>
  <c r="J140" i="3"/>
  <c r="J139" i="6"/>
  <c r="L137" i="6"/>
  <c r="L138" i="6"/>
  <c r="L128" i="6"/>
  <c r="I139" i="6"/>
  <c r="E44" i="5" s="1"/>
  <c r="E137" i="6"/>
  <c r="C139" i="6"/>
  <c r="E128" i="6"/>
  <c r="B139" i="6"/>
  <c r="E43" i="5" s="1"/>
  <c r="E138" i="6"/>
  <c r="B122" i="6"/>
  <c r="E111" i="6"/>
  <c r="C122" i="6"/>
  <c r="E121" i="6"/>
  <c r="E120" i="6"/>
  <c r="S103" i="6"/>
  <c r="P105" i="6"/>
  <c r="E39" i="5" s="1"/>
  <c r="S94" i="6"/>
  <c r="S104" i="6"/>
  <c r="Q105" i="6"/>
  <c r="C39" i="5" s="1"/>
  <c r="L94" i="6"/>
  <c r="I105" i="6"/>
  <c r="E38" i="5" s="1"/>
  <c r="L103" i="6"/>
  <c r="L104" i="6"/>
  <c r="E94" i="6"/>
  <c r="B105" i="6"/>
  <c r="E103" i="6"/>
  <c r="E104" i="6"/>
  <c r="S87" i="6"/>
  <c r="S88" i="6" s="1"/>
  <c r="T88" i="6"/>
  <c r="D36" i="5" s="1"/>
  <c r="P88" i="6"/>
  <c r="E36" i="5" s="1"/>
  <c r="C36" i="5" s="1"/>
  <c r="I88" i="6"/>
  <c r="E35" i="5" s="1"/>
  <c r="L77" i="6"/>
  <c r="L86" i="6"/>
  <c r="L87" i="6"/>
  <c r="E87" i="6"/>
  <c r="E86" i="6"/>
  <c r="E77" i="6"/>
  <c r="B88" i="6"/>
  <c r="E34" i="5" s="1"/>
  <c r="C88" i="6"/>
  <c r="C34" i="5" s="1"/>
  <c r="S60" i="6"/>
  <c r="S71" i="6" s="1"/>
  <c r="P71" i="6"/>
  <c r="E33" i="5" s="1"/>
  <c r="L69" i="6"/>
  <c r="L60" i="6"/>
  <c r="I71" i="6"/>
  <c r="E32" i="5" s="1"/>
  <c r="S112" i="6"/>
  <c r="S116" i="6"/>
  <c r="S120" i="6"/>
  <c r="S114" i="6"/>
  <c r="S118" i="6"/>
  <c r="S121" i="6"/>
  <c r="S117" i="6"/>
  <c r="S111" i="6"/>
  <c r="P122" i="6"/>
  <c r="S115" i="6"/>
  <c r="S119" i="6"/>
  <c r="S113" i="6"/>
  <c r="Q122" i="6"/>
  <c r="I122" i="6"/>
  <c r="L111" i="6"/>
  <c r="L115" i="6"/>
  <c r="L119" i="6"/>
  <c r="J122" i="6"/>
  <c r="L112" i="6"/>
  <c r="L113" i="6"/>
  <c r="L117" i="6"/>
  <c r="L121" i="6"/>
  <c r="L120" i="6"/>
  <c r="L114" i="6"/>
  <c r="L118" i="6"/>
  <c r="E63" i="6"/>
  <c r="E62" i="6"/>
  <c r="E66" i="6"/>
  <c r="E70" i="6"/>
  <c r="E67" i="6"/>
  <c r="B71" i="6"/>
  <c r="E60" i="6"/>
  <c r="E64" i="6"/>
  <c r="E68" i="6"/>
  <c r="C71" i="6"/>
  <c r="E61" i="6"/>
  <c r="E65" i="6"/>
  <c r="E69" i="6"/>
  <c r="S44" i="6"/>
  <c r="S48" i="6"/>
  <c r="S46" i="6"/>
  <c r="S45" i="6"/>
  <c r="S49" i="6"/>
  <c r="P54" i="6"/>
  <c r="E30" i="5" s="1"/>
  <c r="S43" i="6"/>
  <c r="S47" i="6"/>
  <c r="J54" i="6"/>
  <c r="L45" i="6"/>
  <c r="L49" i="6"/>
  <c r="L53" i="6"/>
  <c r="I54" i="6"/>
  <c r="L43" i="6"/>
  <c r="L44" i="6"/>
  <c r="L52" i="6"/>
  <c r="L47" i="6"/>
  <c r="L48" i="6"/>
  <c r="L46" i="6"/>
  <c r="L50" i="6"/>
  <c r="L51" i="6"/>
  <c r="E44" i="6"/>
  <c r="E48" i="6"/>
  <c r="E52" i="6"/>
  <c r="E50" i="6"/>
  <c r="B54" i="6"/>
  <c r="E43" i="6"/>
  <c r="E47" i="6"/>
  <c r="E51" i="6"/>
  <c r="E46" i="6"/>
  <c r="C54" i="6"/>
  <c r="E45" i="6"/>
  <c r="E49" i="6"/>
  <c r="E53" i="6"/>
  <c r="S29" i="6"/>
  <c r="S27" i="6"/>
  <c r="S28" i="6"/>
  <c r="S32" i="6"/>
  <c r="S36" i="6"/>
  <c r="S35" i="6"/>
  <c r="S33" i="6"/>
  <c r="S26" i="6"/>
  <c r="P37" i="6"/>
  <c r="E27" i="5" s="1"/>
  <c r="S30" i="6"/>
  <c r="S34" i="6"/>
  <c r="Q37" i="6"/>
  <c r="C27" i="5" s="1"/>
  <c r="S31" i="6"/>
  <c r="E26" i="6"/>
  <c r="E37" i="6" s="1"/>
  <c r="B37" i="6"/>
  <c r="E25" i="5" s="1"/>
  <c r="S12" i="6"/>
  <c r="S9" i="6"/>
  <c r="P20" i="6"/>
  <c r="L9" i="6"/>
  <c r="L20" i="6" s="1"/>
  <c r="F23" i="5" s="1"/>
  <c r="I20" i="6"/>
  <c r="E23" i="5" s="1"/>
  <c r="E11" i="6"/>
  <c r="E10" i="6"/>
  <c r="B20" i="6"/>
  <c r="E22" i="5" s="1"/>
  <c r="Q71" i="6"/>
  <c r="C33" i="5" s="1"/>
  <c r="J71" i="6"/>
  <c r="Q54" i="6"/>
  <c r="C30" i="5" s="1"/>
  <c r="J37" i="6"/>
  <c r="C37" i="6"/>
  <c r="C25" i="5" s="1"/>
  <c r="Q20" i="6"/>
  <c r="K140" i="3"/>
  <c r="J20" i="6"/>
  <c r="C23" i="5" s="1"/>
  <c r="C20" i="6"/>
  <c r="E13" i="5"/>
  <c r="C13" i="5" s="1"/>
  <c r="F36" i="5"/>
  <c r="E29" i="5"/>
  <c r="E37" i="5"/>
  <c r="E40" i="5"/>
  <c r="E24" i="5"/>
  <c r="E28" i="5"/>
  <c r="E31" i="5"/>
  <c r="I37" i="6"/>
  <c r="E26" i="5" s="1"/>
  <c r="E41" i="5"/>
  <c r="E42" i="5"/>
  <c r="A10" i="3"/>
  <c r="E46" i="5" l="1"/>
  <c r="C37" i="5"/>
  <c r="C40" i="5"/>
  <c r="C43" i="5"/>
  <c r="C44" i="5"/>
  <c r="C35" i="5"/>
  <c r="C38" i="5"/>
  <c r="C32" i="5"/>
  <c r="C42" i="5"/>
  <c r="C41" i="5"/>
  <c r="C31" i="5"/>
  <c r="C29" i="5"/>
  <c r="C28" i="5"/>
  <c r="C26" i="5"/>
  <c r="C24" i="5"/>
  <c r="C22" i="5"/>
  <c r="C46" i="5" s="1"/>
  <c r="E88" i="6"/>
  <c r="F34" i="5" s="1"/>
  <c r="F88" i="6"/>
  <c r="D34" i="5" s="1"/>
  <c r="L88" i="6"/>
  <c r="F35" i="5" s="1"/>
  <c r="T71" i="6"/>
  <c r="D33" i="5" s="1"/>
  <c r="S20" i="6"/>
  <c r="F24" i="5" s="1"/>
  <c r="M37" i="6"/>
  <c r="D26" i="5" s="1"/>
  <c r="M54" i="6"/>
  <c r="D29" i="5" s="1"/>
  <c r="S122" i="6"/>
  <c r="F42" i="5" s="1"/>
  <c r="L139" i="6"/>
  <c r="M139" i="6"/>
  <c r="D44" i="5" s="1"/>
  <c r="E139" i="6"/>
  <c r="F139" i="6"/>
  <c r="D43" i="5" s="1"/>
  <c r="E122" i="6"/>
  <c r="F40" i="5" s="1"/>
  <c r="F122" i="6"/>
  <c r="D40" i="5" s="1"/>
  <c r="S105" i="6"/>
  <c r="F39" i="5" s="1"/>
  <c r="T105" i="6"/>
  <c r="D39" i="5" s="1"/>
  <c r="M105" i="6"/>
  <c r="D38" i="5" s="1"/>
  <c r="L105" i="6"/>
  <c r="F38" i="5" s="1"/>
  <c r="F105" i="6"/>
  <c r="E105" i="6"/>
  <c r="F37" i="5" s="1"/>
  <c r="M88" i="6"/>
  <c r="D35" i="5" s="1"/>
  <c r="L71" i="6"/>
  <c r="F32" i="5" s="1"/>
  <c r="M71" i="6"/>
  <c r="D32" i="5" s="1"/>
  <c r="T122" i="6"/>
  <c r="D42" i="5" s="1"/>
  <c r="L122" i="6"/>
  <c r="M122" i="6"/>
  <c r="D41" i="5" s="1"/>
  <c r="E71" i="6"/>
  <c r="D31" i="5"/>
  <c r="S54" i="6"/>
  <c r="F30" i="5" s="1"/>
  <c r="T54" i="6"/>
  <c r="D30" i="5" s="1"/>
  <c r="L54" i="6"/>
  <c r="F29" i="5" s="1"/>
  <c r="E54" i="6"/>
  <c r="F54" i="6"/>
  <c r="S37" i="6"/>
  <c r="F27" i="5" s="1"/>
  <c r="T37" i="6"/>
  <c r="D27" i="5" s="1"/>
  <c r="F37" i="6"/>
  <c r="D25" i="5" s="1"/>
  <c r="T20" i="6"/>
  <c r="D24" i="5" s="1"/>
  <c r="M20" i="6"/>
  <c r="D23" i="5" s="1"/>
  <c r="E20" i="6"/>
  <c r="F22" i="5" s="1"/>
  <c r="F20" i="6"/>
  <c r="D22" i="5" s="1"/>
  <c r="F33" i="5"/>
  <c r="F28" i="5"/>
  <c r="F31" i="5"/>
  <c r="F41" i="5"/>
  <c r="D28" i="5"/>
  <c r="D37" i="5"/>
  <c r="F43" i="5"/>
  <c r="F44" i="5"/>
  <c r="L37" i="6"/>
  <c r="F26" i="5" s="1"/>
  <c r="F25" i="5"/>
  <c r="F46" i="5" l="1"/>
  <c r="D46" i="5"/>
  <c r="C51" i="5"/>
  <c r="C52" i="5" s="1"/>
  <c r="E14" i="5"/>
  <c r="E8" i="5"/>
  <c r="E6" i="5"/>
  <c r="C53" i="5" l="1"/>
  <c r="E7" i="5"/>
  <c r="F9" i="5" s="1"/>
  <c r="E15" i="5"/>
  <c r="F16" i="5" s="1"/>
  <c r="E9" i="5" l="1"/>
  <c r="D11" i="5" s="1"/>
  <c r="E16" i="5"/>
  <c r="D18" i="5" s="1"/>
  <c r="A30" i="1"/>
  <c r="A11" i="1"/>
  <c r="A47" i="1" l="1"/>
  <c r="A31" i="1"/>
  <c r="A22" i="1"/>
  <c r="A32" i="1" l="1"/>
  <c r="A48" i="1"/>
  <c r="A49" i="1" l="1"/>
  <c r="A33" i="1"/>
  <c r="A50" i="1" l="1"/>
  <c r="A34" i="1"/>
  <c r="A35" i="1" l="1"/>
  <c r="A51" i="1"/>
  <c r="A52" i="1" l="1"/>
  <c r="A36" i="1"/>
  <c r="A53" i="1" l="1"/>
  <c r="A37" i="1"/>
  <c r="A38" i="1" l="1"/>
  <c r="A54" i="1"/>
  <c r="A55" i="1" l="1"/>
  <c r="A39" i="1"/>
  <c r="A56" i="1" s="1"/>
</calcChain>
</file>

<file path=xl/sharedStrings.xml><?xml version="1.0" encoding="utf-8"?>
<sst xmlns="http://schemas.openxmlformats.org/spreadsheetml/2006/main" count="525" uniqueCount="103">
  <si>
    <t>Table 3 (part A)</t>
  </si>
  <si>
    <t>Short-Tail Lines of Business</t>
  </si>
  <si>
    <t>Accident
Year</t>
  </si>
  <si>
    <t>Auto
Physical
Damage</t>
  </si>
  <si>
    <t>Fidelity/Surety</t>
  </si>
  <si>
    <t>Financial Guaranty/Mortgage Guaranty</t>
  </si>
  <si>
    <t>International</t>
  </si>
  <si>
    <t>Other*</t>
  </si>
  <si>
    <t>* For Accident and Health lines of business (other than disability income or credit disability insurance), the</t>
  </si>
  <si>
    <t>Table 3 (part B)</t>
  </si>
  <si>
    <t>Reinsurance - Nonproportional Assumed Financial Lines</t>
  </si>
  <si>
    <t>Reinsurance - Nonproportional Assumed Liability</t>
  </si>
  <si>
    <t>Reinsurance - Nonproportional Assumed Property</t>
  </si>
  <si>
    <t>Special Property (Fire, Allied Lines, Inland Marine, Earthquake, Burglary &amp; Theft)</t>
  </si>
  <si>
    <t>Warranty</t>
  </si>
  <si>
    <t>Short-Tail Composite</t>
  </si>
  <si>
    <t>Table 4 (part A)</t>
  </si>
  <si>
    <t>Long-Tail Lines of Business</t>
  </si>
  <si>
    <t>Commercial Auto/Truck Liability/Medical</t>
  </si>
  <si>
    <t>Medical Professional Liability - Claims-Made</t>
  </si>
  <si>
    <t>Medical Professional Liability - Occurrence</t>
  </si>
  <si>
    <t>Multiple Peril Lines</t>
  </si>
  <si>
    <t>Other Liability - Claims-Made</t>
  </si>
  <si>
    <t>Other Liability - Occurrence</t>
  </si>
  <si>
    <t>Composite</t>
  </si>
  <si>
    <t>Table 4 (part B)</t>
  </si>
  <si>
    <t>Private Passenger Auto Liability/Medical</t>
  </si>
  <si>
    <t>Products Liability - Claims-Made</t>
  </si>
  <si>
    <t>Products Liability - Occurrence</t>
  </si>
  <si>
    <t>Workers' Compensation</t>
  </si>
  <si>
    <t>Long-Tail Composite</t>
  </si>
  <si>
    <t>Discount Factors Under Section 846 (percent)</t>
  </si>
  <si>
    <t>Discounted Unpaid Losses and Estimated Salvage Recoverable</t>
  </si>
  <si>
    <t>Tax Year:</t>
  </si>
  <si>
    <t>Company Name:</t>
  </si>
  <si>
    <t>Homeowners/Farmowners</t>
  </si>
  <si>
    <t>Prior</t>
  </si>
  <si>
    <t>Totals</t>
  </si>
  <si>
    <t>Commercial Multiple Peril</t>
  </si>
  <si>
    <t>Accident and Health</t>
  </si>
  <si>
    <t>Special Liability</t>
  </si>
  <si>
    <t>Special Property</t>
  </si>
  <si>
    <t>Auto Physical Damage</t>
  </si>
  <si>
    <t>Other - Including Credit</t>
  </si>
  <si>
    <t>Accident Year</t>
  </si>
  <si>
    <t>Schedule P - Part 1A</t>
  </si>
  <si>
    <t>Salvage and Subrogation Anticipated</t>
  </si>
  <si>
    <t>Total Net Losses and Expenses Unpaid</t>
  </si>
  <si>
    <t>Schedule P Inputs</t>
  </si>
  <si>
    <t>Schedule P - Part 1B</t>
  </si>
  <si>
    <t>Schedule P - Part 1C</t>
  </si>
  <si>
    <t>Schedule P - Part 1D</t>
  </si>
  <si>
    <t>Schedule P - Part 1E</t>
  </si>
  <si>
    <t>Schedule P - Part 1G</t>
  </si>
  <si>
    <t>Schedule P - Part 1H - Section 1</t>
  </si>
  <si>
    <t>Schedule P - Part 1F - Section 1</t>
  </si>
  <si>
    <t>Schedule P - Part 1F - Section 2</t>
  </si>
  <si>
    <t>Schedule P - Part 1H - Section 2</t>
  </si>
  <si>
    <t>Schedule P - Part 1I</t>
  </si>
  <si>
    <t>Schedule P - Part 1J</t>
  </si>
  <si>
    <t>Schedule P - Part 1K</t>
  </si>
  <si>
    <t>Schedule P - Part 1L</t>
  </si>
  <si>
    <t>Schedule P - Part 1M</t>
  </si>
  <si>
    <t>Schedule P - Part 1N</t>
  </si>
  <si>
    <t>Schedule P - Part 1O</t>
  </si>
  <si>
    <t>Schedule P - Part 1P</t>
  </si>
  <si>
    <t>Reins. Nonprroportional Assumed Property</t>
  </si>
  <si>
    <t>Reins. Nonproportional Assumed Liability</t>
  </si>
  <si>
    <t>Reins. Nonproportional Assumed Financial Lines</t>
  </si>
  <si>
    <t>Schedule P - Part 1R - Section 1</t>
  </si>
  <si>
    <t>Schedule P - Part 1R- Section 2</t>
  </si>
  <si>
    <t>Schedule P - Part 1S</t>
  </si>
  <si>
    <t>Schedule P - Part 1T</t>
  </si>
  <si>
    <t>Schedule P - Part 1 - Summary</t>
  </si>
  <si>
    <t>Total</t>
  </si>
  <si>
    <t>Check</t>
  </si>
  <si>
    <t>Discount Factor</t>
  </si>
  <si>
    <t>Discounted Salvage and Subrogation Anticipated</t>
  </si>
  <si>
    <t>Discounting Summary</t>
  </si>
  <si>
    <t>Instructions:</t>
  </si>
  <si>
    <t>Line of Business</t>
  </si>
  <si>
    <t>Annual Statement</t>
  </si>
  <si>
    <t>Discount</t>
  </si>
  <si>
    <t>Book-to-Tax Adjustment</t>
  </si>
  <si>
    <t>Loss Reserve Discounting:</t>
  </si>
  <si>
    <t>Salvage &amp; Subrogation Discounting:</t>
  </si>
  <si>
    <t>Total Gross Reserves</t>
  </si>
  <si>
    <t>Discounted Gross Reserves</t>
  </si>
  <si>
    <t>Adjustment</t>
  </si>
  <si>
    <t>Losses</t>
  </si>
  <si>
    <t>Page 3, Column 1, Line 1</t>
  </si>
  <si>
    <t>Page 3, Column 1, Line 3</t>
  </si>
  <si>
    <t>Loss Adjustment Expenses</t>
  </si>
  <si>
    <t>Net Loss and Loss Adjustment Expenses</t>
  </si>
  <si>
    <t>Option:</t>
  </si>
  <si>
    <t xml:space="preserve">Reserves Reported Gross of Salvage and Subrogation </t>
  </si>
  <si>
    <t>The template calculates the Discounted Unpaid Losses and Estimated Salvage Recoverable with the assumption that the Loss Reserves on Schedule P of the Annual Statement are reported Net of Salvage and Subrogation. If Loss Reserves on Schedule P of the Annual Statement are reported Gross of Salvage and Subrogation Please change the input box below (Cell B31) to Option 2.</t>
  </si>
  <si>
    <t>Insurance Company</t>
  </si>
  <si>
    <t>Years before 2024</t>
  </si>
  <si>
    <t>discount factor for taxable year 2025 is</t>
  </si>
  <si>
    <t>For Taxable Year(s) Beginning in 2025</t>
  </si>
  <si>
    <r>
      <t>1.) Enter the Salvage and Subrogation Anticipated and the Total Net Losses and Expenses Unpaid from the current year Annual Statement, Schedule P in the "Schedule P Inpu</t>
    </r>
    <r>
      <rPr>
        <sz val="11"/>
        <rFont val="Times New Roman"/>
        <family val="1"/>
      </rPr>
      <t>ts" tab. Please see "</t>
    </r>
    <r>
      <rPr>
        <u/>
        <sz val="11"/>
        <rFont val="Times New Roman"/>
        <family val="1"/>
      </rPr>
      <t>Reserves Reported Gross of Salvage and Subrogation</t>
    </r>
    <r>
      <rPr>
        <sz val="11"/>
        <rFont val="Times New Roman"/>
        <family val="1"/>
      </rPr>
      <t>" section below if the Loss Reserves on Schedule P are reported Gross of Salvage and Subrogation.</t>
    </r>
    <r>
      <rPr>
        <sz val="11"/>
        <color theme="1"/>
        <rFont val="Times New Roman"/>
        <family val="1"/>
      </rPr>
      <t xml:space="preserve"> The respective parts and sections have been broken out by accident year and by line of business and the input cells have been highlighted. 
2.) There is an additional check in the "Schedule P Inputs" tab (Cells J128:K138). The totals from Schedule P - Part I should be entered here. Please note, minor rounding differences may occur.
3.) The 2025 discount factors from Revenue Procedure 2026-13 have already been included on the "Discount Factors" tab.
4.) The prior year Gross Reserves, Salvage and Subrogation Anticipated, and discounted amounts will need to be entered in the "Summary" tab.
5.) There is an additional check in the "Summary" tab, which checks the total Gross Reserves from Schedule P against the Losses and Loss Adjustment Expenses from Page 3, Lines 1 &amp; 3 of the Annual Statement. Please note, a minor adjustment may occur due to rounding differences.
6.) Once these steps have been completed, the book-to-tax adjustment will be calculated in cells D11 and D18 of the "Summary" tab. The ending deferred tax asset/liability can also be found in cells E9 and E16 of the "Summary" tab.</t>
    </r>
  </si>
  <si>
    <t>Discount Factors - Revenue Procedure 2026-13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</si>
</sst>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000%"/>
    <numFmt numFmtId="165" formatCode="_(* #,##0.0000000000_);_(* \(#,##0.0000000000\);_(* &quot;-&quot;??_);_(@_)"/>
  </numFmts>
  <fonts count="9"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sz val="11"/>
      <color rgb="FFFF0000"/>
      <name val="Times New Roman"/>
      <family val="1"/>
    </font>
    <font>
      <sz val="9"/>
      <name val="Times New Roman"/>
      <family val="1"/>
    </font>
    <font>
      <b/>
      <u/>
      <sz val="11"/>
      <color theme="1"/>
      <name val="Times New Roman"/>
      <family val="1"/>
    </font>
    <font>
      <u/>
      <sz val="11"/>
      <name val="Times New Roman"/>
      <family val="1"/>
    </font>
  </fonts>
  <fills count="5">
    <fill>
      <patternFill patternType="none"/>
    </fill>
    <fill>
      <patternFill patternType="gray125"/>
    </fill>
    <fill>
      <patternFill patternType="solid">
        <fgColor rgb="FFFFFF99"/>
        <bgColor indexed="64"/>
      </patternFill>
    </fill>
    <fill>
      <patternFill patternType="solid">
        <fgColor theme="1" tint="0.499984740745262"/>
        <bgColor indexed="64"/>
      </patternFill>
    </fill>
    <fill>
      <patternFill patternType="solid">
        <fgColor theme="0"/>
        <bgColor indexed="64"/>
      </patternFill>
    </fill>
  </fills>
  <borders count="36">
    <border>
      <left/>
      <right/>
      <top/>
      <bottom/>
      <diagonal/>
    </border>
    <border>
      <left/>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23" xfId="0" applyFont="1" applyBorder="1"/>
    <xf numFmtId="0" fontId="2" fillId="0" borderId="26" xfId="0" applyFont="1" applyBorder="1"/>
    <xf numFmtId="41" fontId="2" fillId="0" borderId="27" xfId="0" applyNumberFormat="1" applyFont="1" applyBorder="1"/>
    <xf numFmtId="41" fontId="2" fillId="0" borderId="28" xfId="0" applyNumberFormat="1" applyFont="1" applyBorder="1"/>
    <xf numFmtId="0" fontId="3" fillId="3" borderId="7" xfId="0" applyFont="1" applyFill="1" applyBorder="1" applyAlignment="1">
      <alignment horizontal="left"/>
    </xf>
    <xf numFmtId="41" fontId="3" fillId="3" borderId="0" xfId="0" applyNumberFormat="1" applyFont="1" applyFill="1"/>
    <xf numFmtId="41" fontId="3" fillId="3" borderId="8" xfId="0" applyNumberFormat="1" applyFont="1" applyFill="1" applyBorder="1"/>
    <xf numFmtId="0" fontId="3" fillId="3" borderId="7" xfId="0" applyFont="1" applyFill="1" applyBorder="1"/>
    <xf numFmtId="41" fontId="3" fillId="3" borderId="7" xfId="0" applyNumberFormat="1" applyFont="1" applyFill="1" applyBorder="1"/>
    <xf numFmtId="41" fontId="3" fillId="3" borderId="2" xfId="0" applyNumberFormat="1" applyFont="1" applyFill="1" applyBorder="1"/>
    <xf numFmtId="0" fontId="2" fillId="4" borderId="0" xfId="0" applyFont="1" applyFill="1"/>
    <xf numFmtId="0" fontId="3" fillId="4" borderId="17" xfId="0" applyFont="1" applyFill="1" applyBorder="1"/>
    <xf numFmtId="0" fontId="3" fillId="4" borderId="0" xfId="0" applyFont="1" applyFill="1"/>
    <xf numFmtId="14" fontId="2" fillId="4" borderId="0" xfId="0" applyNumberFormat="1" applyFont="1" applyFill="1"/>
    <xf numFmtId="0" fontId="7" fillId="4" borderId="0" xfId="0" applyFont="1" applyFill="1"/>
    <xf numFmtId="0" fontId="3" fillId="4" borderId="0" xfId="0" applyFont="1" applyFill="1" applyAlignment="1">
      <alignment vertical="top" wrapText="1"/>
    </xf>
    <xf numFmtId="0" fontId="3" fillId="2" borderId="17" xfId="0" applyFont="1" applyFill="1" applyBorder="1" applyProtection="1">
      <protection locked="0"/>
    </xf>
    <xf numFmtId="0" fontId="3" fillId="2" borderId="17" xfId="0" applyFont="1" applyFill="1" applyBorder="1" applyAlignment="1" applyProtection="1">
      <alignment horizontal="left"/>
      <protection locked="0"/>
    </xf>
    <xf numFmtId="0" fontId="2" fillId="4" borderId="0" xfId="0" applyFont="1" applyFill="1" applyAlignment="1">
      <alignment horizontal="center"/>
    </xf>
    <xf numFmtId="41" fontId="3" fillId="4" borderId="17" xfId="0" applyNumberFormat="1" applyFont="1" applyFill="1" applyBorder="1"/>
    <xf numFmtId="41" fontId="2" fillId="4" borderId="33" xfId="0" applyNumberFormat="1" applyFont="1" applyFill="1" applyBorder="1"/>
    <xf numFmtId="41" fontId="3" fillId="4" borderId="0" xfId="0" applyNumberFormat="1" applyFont="1" applyFill="1"/>
    <xf numFmtId="0" fontId="2" fillId="4" borderId="3" xfId="0" applyFont="1" applyFill="1" applyBorder="1" applyAlignment="1">
      <alignment horizontal="center"/>
    </xf>
    <xf numFmtId="0" fontId="2" fillId="4" borderId="3" xfId="0" applyFont="1" applyFill="1" applyBorder="1" applyAlignment="1">
      <alignment horizontal="center" wrapText="1"/>
    </xf>
    <xf numFmtId="0" fontId="3" fillId="4" borderId="15" xfId="0" applyFont="1" applyFill="1" applyBorder="1"/>
    <xf numFmtId="41" fontId="3" fillId="4" borderId="15" xfId="0" applyNumberFormat="1" applyFont="1" applyFill="1" applyBorder="1"/>
    <xf numFmtId="41" fontId="3" fillId="4" borderId="33" xfId="0" applyNumberFormat="1" applyFont="1" applyFill="1" applyBorder="1"/>
    <xf numFmtId="41" fontId="3" fillId="4" borderId="27" xfId="0" applyNumberFormat="1" applyFont="1" applyFill="1" applyBorder="1"/>
    <xf numFmtId="41" fontId="2" fillId="4" borderId="3" xfId="0" applyNumberFormat="1" applyFont="1" applyFill="1" applyBorder="1"/>
    <xf numFmtId="41" fontId="3" fillId="2" borderId="17" xfId="0" applyNumberFormat="1" applyFont="1" applyFill="1" applyBorder="1" applyProtection="1">
      <protection locked="0"/>
    </xf>
    <xf numFmtId="41" fontId="3" fillId="2" borderId="13" xfId="0" applyNumberFormat="1" applyFont="1" applyFill="1" applyBorder="1" applyProtection="1">
      <protection locked="0"/>
    </xf>
    <xf numFmtId="0" fontId="3" fillId="4" borderId="2" xfId="0" applyFont="1" applyFill="1" applyBorder="1"/>
    <xf numFmtId="0" fontId="3" fillId="4" borderId="11" xfId="0" applyFont="1" applyFill="1" applyBorder="1" applyAlignment="1">
      <alignment horizontal="center" wrapText="1"/>
    </xf>
    <xf numFmtId="0" fontId="3" fillId="4" borderId="1" xfId="0" applyFont="1" applyFill="1" applyBorder="1" applyAlignment="1">
      <alignment horizontal="center" wrapText="1"/>
    </xf>
    <xf numFmtId="0" fontId="3" fillId="4" borderId="12" xfId="0" applyFont="1" applyFill="1" applyBorder="1" applyAlignment="1">
      <alignment horizontal="center" wrapText="1"/>
    </xf>
    <xf numFmtId="0" fontId="3" fillId="4" borderId="7" xfId="0" applyFont="1" applyFill="1" applyBorder="1" applyAlignment="1">
      <alignment horizontal="center" vertical="center" wrapText="1"/>
    </xf>
    <xf numFmtId="164" fontId="3" fillId="4" borderId="0" xfId="2" applyNumberFormat="1" applyFont="1" applyFill="1" applyBorder="1"/>
    <xf numFmtId="164" fontId="3" fillId="4" borderId="8" xfId="2" applyNumberFormat="1" applyFont="1" applyFill="1" applyBorder="1"/>
    <xf numFmtId="0" fontId="3" fillId="4" borderId="9" xfId="0" applyFont="1" applyFill="1" applyBorder="1" applyAlignment="1">
      <alignment horizontal="center"/>
    </xf>
    <xf numFmtId="164" fontId="3" fillId="4" borderId="2" xfId="2" applyNumberFormat="1" applyFont="1" applyFill="1" applyBorder="1"/>
    <xf numFmtId="164" fontId="3" fillId="4" borderId="10" xfId="2" applyNumberFormat="1"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10" xfId="0" applyFont="1" applyFill="1" applyBorder="1"/>
    <xf numFmtId="0" fontId="3" fillId="4" borderId="0" xfId="0" applyFont="1" applyFill="1" applyAlignment="1">
      <alignment horizontal="center"/>
    </xf>
    <xf numFmtId="0" fontId="4" fillId="4" borderId="9" xfId="0" applyFont="1" applyFill="1" applyBorder="1" applyAlignment="1">
      <alignment horizontal="center"/>
    </xf>
    <xf numFmtId="0" fontId="3" fillId="4" borderId="2" xfId="0" applyFont="1" applyFill="1" applyBorder="1" applyAlignment="1">
      <alignment horizontal="center"/>
    </xf>
    <xf numFmtId="0" fontId="3" fillId="4" borderId="2" xfId="0" applyFont="1" applyFill="1" applyBorder="1" applyAlignment="1">
      <alignment horizontal="right"/>
    </xf>
    <xf numFmtId="0" fontId="5" fillId="4" borderId="2" xfId="0" applyFont="1" applyFill="1" applyBorder="1" applyAlignment="1">
      <alignment horizontal="center"/>
    </xf>
    <xf numFmtId="0" fontId="3" fillId="4" borderId="7" xfId="0" applyFont="1" applyFill="1" applyBorder="1" applyAlignment="1">
      <alignment horizontal="center"/>
    </xf>
    <xf numFmtId="0" fontId="3" fillId="4" borderId="0" xfId="0" applyFont="1" applyFill="1" applyAlignment="1">
      <alignment horizontal="right"/>
    </xf>
    <xf numFmtId="0" fontId="5" fillId="4" borderId="0" xfId="0" applyFont="1" applyFill="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15" xfId="0" applyFont="1" applyFill="1" applyBorder="1" applyAlignment="1">
      <alignment horizontal="center" wrapText="1"/>
    </xf>
    <xf numFmtId="0" fontId="2" fillId="4" borderId="22" xfId="0" applyFont="1" applyFill="1" applyBorder="1" applyAlignment="1">
      <alignment horizontal="center" wrapText="1"/>
    </xf>
    <xf numFmtId="0" fontId="3" fillId="4" borderId="25" xfId="0" applyFont="1" applyFill="1" applyBorder="1"/>
    <xf numFmtId="41" fontId="3" fillId="4" borderId="14" xfId="0" applyNumberFormat="1" applyFont="1" applyFill="1" applyBorder="1"/>
    <xf numFmtId="164" fontId="3" fillId="4" borderId="17" xfId="2" applyNumberFormat="1" applyFont="1" applyFill="1" applyBorder="1"/>
    <xf numFmtId="41" fontId="3" fillId="4" borderId="24" xfId="0" applyNumberFormat="1" applyFont="1" applyFill="1" applyBorder="1"/>
    <xf numFmtId="164" fontId="3" fillId="4" borderId="0" xfId="0" applyNumberFormat="1" applyFont="1" applyFill="1"/>
    <xf numFmtId="0" fontId="3" fillId="4" borderId="25" xfId="0" applyFont="1" applyFill="1" applyBorder="1" applyAlignment="1">
      <alignment horizontal="left"/>
    </xf>
    <xf numFmtId="41" fontId="3" fillId="4" borderId="16" xfId="0" applyNumberFormat="1" applyFont="1" applyFill="1" applyBorder="1"/>
    <xf numFmtId="0" fontId="2" fillId="4" borderId="26" xfId="0" applyFont="1" applyFill="1" applyBorder="1"/>
    <xf numFmtId="41" fontId="2" fillId="4" borderId="27" xfId="0" applyNumberFormat="1" applyFont="1" applyFill="1" applyBorder="1"/>
    <xf numFmtId="41" fontId="2" fillId="4" borderId="28" xfId="0" applyNumberFormat="1" applyFont="1" applyFill="1" applyBorder="1"/>
    <xf numFmtId="165" fontId="3" fillId="4" borderId="0" xfId="1" applyNumberFormat="1" applyFont="1" applyFill="1"/>
    <xf numFmtId="41" fontId="2" fillId="4" borderId="0" xfId="0" applyNumberFormat="1" applyFont="1" applyFill="1"/>
    <xf numFmtId="41" fontId="3" fillId="4" borderId="8" xfId="0" applyNumberFormat="1" applyFont="1" applyFill="1" applyBorder="1"/>
    <xf numFmtId="164" fontId="6" fillId="4" borderId="0" xfId="0" applyNumberFormat="1" applyFont="1" applyFill="1"/>
    <xf numFmtId="0" fontId="3" fillId="3" borderId="34" xfId="0" applyFont="1" applyFill="1" applyBorder="1" applyAlignment="1">
      <alignment horizontal="left"/>
    </xf>
    <xf numFmtId="41" fontId="3" fillId="3" borderId="35" xfId="0" applyNumberFormat="1" applyFont="1" applyFill="1" applyBorder="1"/>
    <xf numFmtId="41" fontId="5" fillId="4" borderId="0" xfId="0" applyNumberFormat="1" applyFont="1" applyFill="1"/>
    <xf numFmtId="0" fontId="5" fillId="4" borderId="0" xfId="0" applyFont="1" applyFill="1" applyAlignment="1">
      <alignment horizontal="right"/>
    </xf>
    <xf numFmtId="0" fontId="3" fillId="4" borderId="23" xfId="0" applyFont="1" applyFill="1" applyBorder="1"/>
    <xf numFmtId="41" fontId="3" fillId="2" borderId="24" xfId="0" applyNumberFormat="1" applyFont="1" applyFill="1" applyBorder="1" applyProtection="1">
      <protection locked="0"/>
    </xf>
    <xf numFmtId="41" fontId="3" fillId="2" borderId="15" xfId="0" applyNumberFormat="1" applyFont="1" applyFill="1" applyBorder="1" applyProtection="1">
      <protection locked="0"/>
    </xf>
    <xf numFmtId="41" fontId="3" fillId="2" borderId="32" xfId="0" applyNumberFormat="1" applyFont="1" applyFill="1" applyBorder="1" applyProtection="1">
      <protection locked="0"/>
    </xf>
    <xf numFmtId="41" fontId="3" fillId="4" borderId="13" xfId="0" applyNumberFormat="1" applyFont="1" applyFill="1" applyBorder="1"/>
    <xf numFmtId="14" fontId="2" fillId="4" borderId="0" xfId="0" applyNumberFormat="1" applyFont="1" applyFill="1" applyAlignment="1">
      <alignment horizontal="left"/>
    </xf>
    <xf numFmtId="164" fontId="2" fillId="4" borderId="0" xfId="2" applyNumberFormat="1" applyFont="1" applyFill="1"/>
    <xf numFmtId="0" fontId="3" fillId="4" borderId="0" xfId="0" quotePrefix="1" applyFont="1" applyFill="1"/>
    <xf numFmtId="41" fontId="3" fillId="4" borderId="17" xfId="0" quotePrefix="1" applyNumberFormat="1" applyFont="1" applyFill="1" applyBorder="1"/>
    <xf numFmtId="0" fontId="3" fillId="4" borderId="0" xfId="0" applyFont="1" applyFill="1" applyBorder="1" applyAlignment="1">
      <alignment horizontal="left" vertical="top" wrapText="1"/>
    </xf>
    <xf numFmtId="0" fontId="3" fillId="4" borderId="7" xfId="0" applyFont="1" applyFill="1" applyBorder="1" applyAlignment="1">
      <alignment vertical="top"/>
    </xf>
    <xf numFmtId="0" fontId="3" fillId="4" borderId="0" xfId="0" applyFont="1" applyFill="1" applyBorder="1" applyAlignment="1">
      <alignment vertical="top" wrapText="1"/>
    </xf>
    <xf numFmtId="0" fontId="3" fillId="2" borderId="27" xfId="0" applyFont="1" applyFill="1" applyBorder="1" applyAlignment="1" applyProtection="1">
      <alignment horizontal="center"/>
      <protection locked="0"/>
    </xf>
    <xf numFmtId="164" fontId="2" fillId="4" borderId="0" xfId="2" applyNumberFormat="1" applyFont="1" applyFill="1" applyAlignment="1">
      <alignment horizontal="left"/>
    </xf>
    <xf numFmtId="0" fontId="3" fillId="4" borderId="0" xfId="0" applyFont="1" applyFill="1" applyAlignment="1">
      <alignment horizontal="center"/>
    </xf>
    <xf numFmtId="0" fontId="3" fillId="4" borderId="0" xfId="0" applyFont="1" applyFill="1" applyBorder="1"/>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0" xfId="0" applyFont="1" applyFill="1" applyBorder="1" applyAlignment="1">
      <alignment horizontal="left" vertical="top" wrapText="1"/>
    </xf>
    <xf numFmtId="0" fontId="2" fillId="4" borderId="29"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2" fillId="4" borderId="18" xfId="0" applyFont="1" applyFill="1" applyBorder="1" applyAlignment="1">
      <alignment horizontal="center"/>
    </xf>
    <xf numFmtId="0" fontId="2" fillId="4" borderId="21" xfId="0" applyFont="1" applyFill="1" applyBorder="1" applyAlignment="1">
      <alignment horizontal="center"/>
    </xf>
    <xf numFmtId="0" fontId="2" fillId="4" borderId="9" xfId="0" applyFont="1" applyFill="1" applyBorder="1" applyAlignment="1">
      <alignment horizontal="center"/>
    </xf>
    <xf numFmtId="0" fontId="2" fillId="4" borderId="2" xfId="0" applyFont="1" applyFill="1" applyBorder="1" applyAlignment="1">
      <alignment horizontal="center"/>
    </xf>
    <xf numFmtId="0" fontId="2" fillId="4" borderId="10" xfId="0" applyFont="1" applyFill="1" applyBorder="1" applyAlignment="1">
      <alignment horizontal="center"/>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2" fillId="4" borderId="0" xfId="0" applyFont="1" applyFill="1" applyAlignment="1">
      <alignment horizontal="center"/>
    </xf>
    <xf numFmtId="0" fontId="2" fillId="4" borderId="8" xfId="0" applyFont="1" applyFill="1" applyBorder="1" applyAlignment="1">
      <alignment horizontal="center"/>
    </xf>
    <xf numFmtId="0" fontId="2" fillId="4" borderId="0" xfId="0" applyFont="1" applyFill="1" applyBorder="1" applyAlignment="1">
      <alignment horizontal="center"/>
    </xf>
    <xf numFmtId="0" fontId="3" fillId="4"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FC8DA-B5D1-495B-85A4-653293E83EBA}">
  <dimension ref="A1:C36"/>
  <sheetViews>
    <sheetView tabSelected="1" zoomScaleNormal="100" workbookViewId="0">
      <selection activeCell="B1" sqref="B1"/>
    </sheetView>
  </sheetViews>
  <sheetFormatPr defaultColWidth="8.88671875" defaultRowHeight="13.8" x14ac:dyDescent="0.25"/>
  <cols>
    <col min="1" max="1" width="17.6640625" style="13" customWidth="1"/>
    <col min="2" max="3" width="44.44140625" style="13" customWidth="1"/>
    <col min="4" max="16384" width="8.88671875" style="13"/>
  </cols>
  <sheetData>
    <row r="1" spans="1:3" x14ac:dyDescent="0.25">
      <c r="A1" s="11" t="s">
        <v>34</v>
      </c>
      <c r="B1" s="17" t="s">
        <v>97</v>
      </c>
    </row>
    <row r="2" spans="1:3" x14ac:dyDescent="0.25">
      <c r="A2" s="14" t="s">
        <v>33</v>
      </c>
      <c r="B2" s="18">
        <v>2025</v>
      </c>
    </row>
    <row r="3" spans="1:3" x14ac:dyDescent="0.25">
      <c r="A3" s="11" t="s">
        <v>32</v>
      </c>
    </row>
    <row r="5" spans="1:3" ht="14.4" thickBot="1" x14ac:dyDescent="0.3">
      <c r="A5" s="15" t="s">
        <v>79</v>
      </c>
    </row>
    <row r="6" spans="1:3" ht="13.95" customHeight="1" x14ac:dyDescent="0.25">
      <c r="A6" s="92" t="s">
        <v>101</v>
      </c>
      <c r="B6" s="93"/>
      <c r="C6" s="94"/>
    </row>
    <row r="7" spans="1:3" x14ac:dyDescent="0.25">
      <c r="A7" s="95"/>
      <c r="B7" s="96"/>
      <c r="C7" s="97"/>
    </row>
    <row r="8" spans="1:3" x14ac:dyDescent="0.25">
      <c r="A8" s="95"/>
      <c r="B8" s="96"/>
      <c r="C8" s="97"/>
    </row>
    <row r="9" spans="1:3" x14ac:dyDescent="0.25">
      <c r="A9" s="95"/>
      <c r="B9" s="96"/>
      <c r="C9" s="97"/>
    </row>
    <row r="10" spans="1:3" x14ac:dyDescent="0.25">
      <c r="A10" s="95"/>
      <c r="B10" s="96"/>
      <c r="C10" s="97"/>
    </row>
    <row r="11" spans="1:3" x14ac:dyDescent="0.25">
      <c r="A11" s="95"/>
      <c r="B11" s="96"/>
      <c r="C11" s="97"/>
    </row>
    <row r="12" spans="1:3" x14ac:dyDescent="0.25">
      <c r="A12" s="95"/>
      <c r="B12" s="96"/>
      <c r="C12" s="97"/>
    </row>
    <row r="13" spans="1:3" x14ac:dyDescent="0.25">
      <c r="A13" s="95"/>
      <c r="B13" s="96"/>
      <c r="C13" s="97"/>
    </row>
    <row r="14" spans="1:3" x14ac:dyDescent="0.25">
      <c r="A14" s="95"/>
      <c r="B14" s="96"/>
      <c r="C14" s="97"/>
    </row>
    <row r="15" spans="1:3" x14ac:dyDescent="0.25">
      <c r="A15" s="95"/>
      <c r="B15" s="96"/>
      <c r="C15" s="97"/>
    </row>
    <row r="16" spans="1:3" x14ac:dyDescent="0.25">
      <c r="A16" s="95"/>
      <c r="B16" s="96"/>
      <c r="C16" s="97"/>
    </row>
    <row r="17" spans="1:3" x14ac:dyDescent="0.25">
      <c r="A17" s="95"/>
      <c r="B17" s="96"/>
      <c r="C17" s="97"/>
    </row>
    <row r="18" spans="1:3" x14ac:dyDescent="0.25">
      <c r="A18" s="95"/>
      <c r="B18" s="96"/>
      <c r="C18" s="97"/>
    </row>
    <row r="19" spans="1:3" x14ac:dyDescent="0.25">
      <c r="A19" s="95"/>
      <c r="B19" s="96"/>
      <c r="C19" s="97"/>
    </row>
    <row r="20" spans="1:3" x14ac:dyDescent="0.25">
      <c r="A20" s="95"/>
      <c r="B20" s="96"/>
      <c r="C20" s="97"/>
    </row>
    <row r="21" spans="1:3" x14ac:dyDescent="0.25">
      <c r="A21" s="95"/>
      <c r="B21" s="96"/>
      <c r="C21" s="97"/>
    </row>
    <row r="22" spans="1:3" x14ac:dyDescent="0.25">
      <c r="A22" s="95"/>
      <c r="B22" s="96"/>
      <c r="C22" s="97"/>
    </row>
    <row r="23" spans="1:3" x14ac:dyDescent="0.25">
      <c r="A23" s="95"/>
      <c r="B23" s="96"/>
      <c r="C23" s="97"/>
    </row>
    <row r="24" spans="1:3" ht="14.4" thickBot="1" x14ac:dyDescent="0.3">
      <c r="A24" s="98"/>
      <c r="B24" s="99"/>
      <c r="C24" s="100"/>
    </row>
    <row r="25" spans="1:3" x14ac:dyDescent="0.25">
      <c r="A25" s="85"/>
      <c r="B25" s="85"/>
      <c r="C25" s="85"/>
    </row>
    <row r="26" spans="1:3" ht="14.4" thickBot="1" x14ac:dyDescent="0.3">
      <c r="A26" s="15" t="s">
        <v>95</v>
      </c>
      <c r="B26" s="85"/>
      <c r="C26" s="85"/>
    </row>
    <row r="27" spans="1:3" ht="15" customHeight="1" x14ac:dyDescent="0.25">
      <c r="A27" s="92" t="s">
        <v>96</v>
      </c>
      <c r="B27" s="93"/>
      <c r="C27" s="94"/>
    </row>
    <row r="28" spans="1:3" x14ac:dyDescent="0.25">
      <c r="A28" s="95"/>
      <c r="B28" s="96"/>
      <c r="C28" s="97"/>
    </row>
    <row r="29" spans="1:3" ht="16.2" customHeight="1" x14ac:dyDescent="0.25">
      <c r="A29" s="95"/>
      <c r="B29" s="96"/>
      <c r="C29" s="97"/>
    </row>
    <row r="30" spans="1:3" ht="16.2" customHeight="1" x14ac:dyDescent="0.25">
      <c r="A30" s="95"/>
      <c r="B30" s="96"/>
      <c r="C30" s="97"/>
    </row>
    <row r="31" spans="1:3" x14ac:dyDescent="0.25">
      <c r="A31" s="86"/>
      <c r="B31" s="87"/>
      <c r="C31" s="43"/>
    </row>
    <row r="32" spans="1:3" ht="14.4" thickBot="1" x14ac:dyDescent="0.3">
      <c r="A32" s="44" t="s">
        <v>94</v>
      </c>
      <c r="B32" s="88">
        <v>1</v>
      </c>
      <c r="C32" s="45"/>
    </row>
    <row r="33" spans="1:2" x14ac:dyDescent="0.25">
      <c r="A33" s="16"/>
      <c r="B33" s="16"/>
    </row>
    <row r="34" spans="1:2" x14ac:dyDescent="0.25">
      <c r="A34" s="16"/>
      <c r="B34" s="16"/>
    </row>
    <row r="35" spans="1:2" x14ac:dyDescent="0.25">
      <c r="A35" s="16"/>
      <c r="B35" s="16"/>
    </row>
    <row r="36" spans="1:2" x14ac:dyDescent="0.25">
      <c r="A36" s="16"/>
      <c r="B36" s="16"/>
    </row>
  </sheetData>
  <sheetProtection algorithmName="SHA-512" hashValue="We2PYmWEWbrR4f5trXix8mHyRFMQOpII1KhMZthsDOppb6T3NISh1MdFueyIz/jOMDeyc8nGbJE6zRouo1Lv/w==" saltValue="YK637NqyA3fXBKBU0UI81A==" spinCount="100000" sheet="1" selectLockedCells="1"/>
  <mergeCells count="2">
    <mergeCell ref="A6:C24"/>
    <mergeCell ref="A27:C30"/>
  </mergeCells>
  <pageMargins left="0.7" right="0.7" top="0.75" bottom="0.75" header="0.3" footer="0.3"/>
  <pageSetup scale="84"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FA442-F7CB-4D0F-8B0A-ED6CBB26E3DD}">
  <dimension ref="A1:H53"/>
  <sheetViews>
    <sheetView zoomScaleNormal="100" workbookViewId="0">
      <selection activeCell="C6" sqref="C6"/>
    </sheetView>
  </sheetViews>
  <sheetFormatPr defaultColWidth="8.88671875" defaultRowHeight="13.8" x14ac:dyDescent="0.25"/>
  <cols>
    <col min="1" max="1" width="40.88671875" style="13" bestFit="1" customWidth="1"/>
    <col min="2" max="2" width="27.6640625" style="13" bestFit="1" customWidth="1"/>
    <col min="3" max="10" width="18.6640625" style="13" customWidth="1"/>
    <col min="11" max="16384" width="8.88671875" style="13"/>
  </cols>
  <sheetData>
    <row r="1" spans="1:6" x14ac:dyDescent="0.25">
      <c r="A1" s="11" t="str">
        <f>Instructions!B1</f>
        <v>Insurance Company</v>
      </c>
    </row>
    <row r="2" spans="1:6" x14ac:dyDescent="0.25">
      <c r="A2" s="14" t="s">
        <v>78</v>
      </c>
    </row>
    <row r="3" spans="1:6" x14ac:dyDescent="0.25">
      <c r="A3" s="81">
        <v>46022</v>
      </c>
    </row>
    <row r="5" spans="1:6" x14ac:dyDescent="0.25">
      <c r="A5" s="15" t="s">
        <v>84</v>
      </c>
      <c r="C5" s="19">
        <f>E5-1</f>
        <v>2024</v>
      </c>
      <c r="E5" s="19">
        <f>Instructions!B2</f>
        <v>2025</v>
      </c>
      <c r="F5" s="11"/>
    </row>
    <row r="6" spans="1:6" x14ac:dyDescent="0.25">
      <c r="A6" s="13" t="str">
        <f>C21</f>
        <v>Total Gross Reserves</v>
      </c>
      <c r="C6" s="30">
        <v>0</v>
      </c>
      <c r="E6" s="20">
        <f>C46</f>
        <v>0</v>
      </c>
    </row>
    <row r="7" spans="1:6" x14ac:dyDescent="0.25">
      <c r="A7" s="13" t="s">
        <v>88</v>
      </c>
      <c r="C7" s="31">
        <v>0</v>
      </c>
      <c r="E7" s="20">
        <f>C53</f>
        <v>0</v>
      </c>
    </row>
    <row r="8" spans="1:6" x14ac:dyDescent="0.25">
      <c r="A8" s="13" t="str">
        <f>D21</f>
        <v>Discounted Gross Reserves</v>
      </c>
      <c r="C8" s="31">
        <v>0</v>
      </c>
      <c r="E8" s="20">
        <f>D46</f>
        <v>0</v>
      </c>
    </row>
    <row r="9" spans="1:6" s="11" customFormat="1" ht="14.4" thickBot="1" x14ac:dyDescent="0.3">
      <c r="A9" s="11" t="s">
        <v>82</v>
      </c>
      <c r="B9" s="82">
        <f>IFERROR(C8/(C6+C7),)</f>
        <v>0</v>
      </c>
      <c r="C9" s="21">
        <f>(C6+C7)-C8</f>
        <v>0</v>
      </c>
      <c r="E9" s="21">
        <f>(E6+E7)-E8</f>
        <v>0</v>
      </c>
      <c r="F9" s="89">
        <f>IFERROR(E8/(E6+E7),)</f>
        <v>0</v>
      </c>
    </row>
    <row r="10" spans="1:6" ht="14.4" thickTop="1" x14ac:dyDescent="0.25">
      <c r="C10" s="22"/>
      <c r="E10" s="22"/>
    </row>
    <row r="11" spans="1:6" s="11" customFormat="1" ht="14.4" thickBot="1" x14ac:dyDescent="0.3">
      <c r="A11" s="11" t="s">
        <v>83</v>
      </c>
      <c r="D11" s="21">
        <f>E9-C9</f>
        <v>0</v>
      </c>
    </row>
    <row r="12" spans="1:6" ht="14.4" thickTop="1" x14ac:dyDescent="0.25">
      <c r="D12" s="22"/>
    </row>
    <row r="13" spans="1:6" x14ac:dyDescent="0.25">
      <c r="A13" s="15" t="s">
        <v>85</v>
      </c>
      <c r="C13" s="19">
        <f>E13-1</f>
        <v>2024</v>
      </c>
      <c r="E13" s="19">
        <f>E5</f>
        <v>2025</v>
      </c>
    </row>
    <row r="14" spans="1:6" x14ac:dyDescent="0.25">
      <c r="A14" s="13" t="str">
        <f>E21</f>
        <v>Salvage and Subrogation Anticipated</v>
      </c>
      <c r="C14" s="30">
        <v>0</v>
      </c>
      <c r="E14" s="20">
        <f>E46</f>
        <v>0</v>
      </c>
    </row>
    <row r="15" spans="1:6" x14ac:dyDescent="0.25">
      <c r="A15" s="13" t="str">
        <f>F21</f>
        <v>Discounted Salvage and Subrogation Anticipated</v>
      </c>
      <c r="C15" s="31">
        <v>0</v>
      </c>
      <c r="E15" s="20">
        <f>F46</f>
        <v>0</v>
      </c>
    </row>
    <row r="16" spans="1:6" s="11" customFormat="1" ht="14.4" thickBot="1" x14ac:dyDescent="0.3">
      <c r="A16" s="11" t="s">
        <v>82</v>
      </c>
      <c r="B16" s="82">
        <f>IFERROR(C15/C14,)</f>
        <v>0</v>
      </c>
      <c r="C16" s="21">
        <f>C14-C15</f>
        <v>0</v>
      </c>
      <c r="E16" s="21">
        <f>E14-E15</f>
        <v>0</v>
      </c>
      <c r="F16" s="89">
        <f>IFERROR(E15/E14,)</f>
        <v>0</v>
      </c>
    </row>
    <row r="17" spans="1:8" ht="14.4" thickTop="1" x14ac:dyDescent="0.25">
      <c r="C17" s="22"/>
      <c r="E17" s="22"/>
    </row>
    <row r="18" spans="1:8" s="11" customFormat="1" ht="14.4" thickBot="1" x14ac:dyDescent="0.3">
      <c r="A18" s="11" t="s">
        <v>83</v>
      </c>
      <c r="D18" s="21">
        <f>-(E16-C16)</f>
        <v>0</v>
      </c>
    </row>
    <row r="19" spans="1:8" ht="15" thickTop="1" thickBot="1" x14ac:dyDescent="0.3">
      <c r="D19" s="22"/>
    </row>
    <row r="20" spans="1:8" ht="14.4" thickBot="1" x14ac:dyDescent="0.3">
      <c r="A20" s="101">
        <f>Instructions!B2</f>
        <v>2025</v>
      </c>
      <c r="B20" s="102"/>
      <c r="C20" s="102"/>
      <c r="D20" s="102"/>
      <c r="E20" s="102"/>
      <c r="F20" s="103"/>
    </row>
    <row r="21" spans="1:8" ht="42" thickBot="1" x14ac:dyDescent="0.3">
      <c r="A21" s="23" t="s">
        <v>80</v>
      </c>
      <c r="B21" s="23" t="s">
        <v>81</v>
      </c>
      <c r="C21" s="24" t="s">
        <v>86</v>
      </c>
      <c r="D21" s="24" t="s">
        <v>87</v>
      </c>
      <c r="E21" s="24" t="s">
        <v>46</v>
      </c>
      <c r="F21" s="24" t="s">
        <v>77</v>
      </c>
    </row>
    <row r="22" spans="1:8" x14ac:dyDescent="0.25">
      <c r="A22" s="25" t="s">
        <v>35</v>
      </c>
      <c r="B22" s="25" t="s">
        <v>45</v>
      </c>
      <c r="C22" s="26">
        <f>IF(Instructions!$B$32=1,'Discounted by LOB &amp; AY'!C20+E22,'Discounted by LOB &amp; AY'!C20)</f>
        <v>0</v>
      </c>
      <c r="D22" s="26">
        <f>'Discounted by LOB &amp; AY'!F20</f>
        <v>0</v>
      </c>
      <c r="E22" s="26">
        <f>'Discounted by LOB &amp; AY'!B20</f>
        <v>0</v>
      </c>
      <c r="F22" s="26">
        <f>'Discounted by LOB &amp; AY'!E20</f>
        <v>0</v>
      </c>
    </row>
    <row r="23" spans="1:8" x14ac:dyDescent="0.25">
      <c r="A23" s="12" t="s">
        <v>26</v>
      </c>
      <c r="B23" s="12" t="s">
        <v>49</v>
      </c>
      <c r="C23" s="20">
        <f>IF(Instructions!$B$32=1,'Discounted by LOB &amp; AY'!J20+E23,'Discounted by LOB &amp; AY'!J20)</f>
        <v>0</v>
      </c>
      <c r="D23" s="20">
        <f>'Discounted by LOB &amp; AY'!M20</f>
        <v>0</v>
      </c>
      <c r="E23" s="20">
        <f>'Discounted by LOB &amp; AY'!I20</f>
        <v>0</v>
      </c>
      <c r="F23" s="20">
        <f>'Discounted by LOB &amp; AY'!L20</f>
        <v>0</v>
      </c>
    </row>
    <row r="24" spans="1:8" x14ac:dyDescent="0.25">
      <c r="A24" s="12" t="s">
        <v>18</v>
      </c>
      <c r="B24" s="12" t="s">
        <v>50</v>
      </c>
      <c r="C24" s="20">
        <f>IF(Instructions!$B$32=1,'Discounted by LOB &amp; AY'!Q20+E24,'Discounted by LOB &amp; AY'!Q20)</f>
        <v>0</v>
      </c>
      <c r="D24" s="20">
        <f>'Discounted by LOB &amp; AY'!T20</f>
        <v>0</v>
      </c>
      <c r="E24" s="20">
        <f>'Discounted by LOB &amp; AY'!P20</f>
        <v>0</v>
      </c>
      <c r="F24" s="20">
        <f>'Discounted by LOB &amp; AY'!S20</f>
        <v>0</v>
      </c>
    </row>
    <row r="25" spans="1:8" x14ac:dyDescent="0.25">
      <c r="A25" s="12" t="s">
        <v>29</v>
      </c>
      <c r="B25" s="12" t="s">
        <v>51</v>
      </c>
      <c r="C25" s="20">
        <f>IF(Instructions!$B$32=1,'Discounted by LOB &amp; AY'!C37+E25,'Discounted by LOB &amp; AY'!C37)</f>
        <v>0</v>
      </c>
      <c r="D25" s="20">
        <f>'Discounted by LOB &amp; AY'!F37</f>
        <v>0</v>
      </c>
      <c r="E25" s="20">
        <f>'Discounted by LOB &amp; AY'!B37</f>
        <v>0</v>
      </c>
      <c r="F25" s="20">
        <f>'Discounted by LOB &amp; AY'!E37</f>
        <v>0</v>
      </c>
    </row>
    <row r="26" spans="1:8" x14ac:dyDescent="0.25">
      <c r="A26" s="12" t="s">
        <v>38</v>
      </c>
      <c r="B26" s="12" t="s">
        <v>52</v>
      </c>
      <c r="C26" s="20">
        <f>IF(Instructions!$B$32=1,'Discounted by LOB &amp; AY'!J37+E26,'Discounted by LOB &amp; AY'!J37)</f>
        <v>0</v>
      </c>
      <c r="D26" s="20">
        <f>'Discounted by LOB &amp; AY'!M37</f>
        <v>0</v>
      </c>
      <c r="E26" s="20">
        <f>'Discounted by LOB &amp; AY'!I37</f>
        <v>0</v>
      </c>
      <c r="F26" s="20">
        <f>'Discounted by LOB &amp; AY'!L37</f>
        <v>0</v>
      </c>
    </row>
    <row r="27" spans="1:8" x14ac:dyDescent="0.25">
      <c r="A27" s="12" t="s">
        <v>20</v>
      </c>
      <c r="B27" s="12" t="s">
        <v>55</v>
      </c>
      <c r="C27" s="20">
        <f>IF(Instructions!$B$32=1,'Discounted by LOB &amp; AY'!Q37+E27,'Discounted by LOB &amp; AY'!Q37)</f>
        <v>0</v>
      </c>
      <c r="D27" s="20">
        <f>'Discounted by LOB &amp; AY'!T37</f>
        <v>0</v>
      </c>
      <c r="E27" s="20">
        <f>'Discounted by LOB &amp; AY'!P37</f>
        <v>0</v>
      </c>
      <c r="F27" s="20">
        <f>'Discounted by LOB &amp; AY'!S37</f>
        <v>0</v>
      </c>
    </row>
    <row r="28" spans="1:8" x14ac:dyDescent="0.25">
      <c r="A28" s="12" t="s">
        <v>19</v>
      </c>
      <c r="B28" s="12" t="s">
        <v>56</v>
      </c>
      <c r="C28" s="20">
        <f>IF(Instructions!$B$32=1,'Discounted by LOB &amp; AY'!C54+E28,'Discounted by LOB &amp; AY'!C54)</f>
        <v>0</v>
      </c>
      <c r="D28" s="20">
        <f>'Discounted by LOB &amp; AY'!F54</f>
        <v>0</v>
      </c>
      <c r="E28" s="20">
        <f>'Discounted by LOB &amp; AY'!B54</f>
        <v>0</v>
      </c>
      <c r="F28" s="20">
        <f>'Discounted by LOB &amp; AY'!E54</f>
        <v>0</v>
      </c>
    </row>
    <row r="29" spans="1:8" x14ac:dyDescent="0.25">
      <c r="A29" s="12" t="s">
        <v>40</v>
      </c>
      <c r="B29" s="12" t="s">
        <v>53</v>
      </c>
      <c r="C29" s="20">
        <f>IF(Instructions!$B$32=1,'Discounted by LOB &amp; AY'!J54+E29,'Discounted by LOB &amp; AY'!J54)</f>
        <v>0</v>
      </c>
      <c r="D29" s="20">
        <f>'Discounted by LOB &amp; AY'!M54</f>
        <v>0</v>
      </c>
      <c r="E29" s="20">
        <f>'Discounted by LOB &amp; AY'!I54</f>
        <v>0</v>
      </c>
      <c r="F29" s="20">
        <f>'Discounted by LOB &amp; AY'!L54</f>
        <v>0</v>
      </c>
    </row>
    <row r="30" spans="1:8" x14ac:dyDescent="0.25">
      <c r="A30" s="12" t="s">
        <v>23</v>
      </c>
      <c r="B30" s="12" t="s">
        <v>54</v>
      </c>
      <c r="C30" s="20">
        <f>IF(Instructions!$B$32=1,'Discounted by LOB &amp; AY'!Q54+E30,'Discounted by LOB &amp; AY'!Q54)</f>
        <v>0</v>
      </c>
      <c r="D30" s="20">
        <f>'Discounted by LOB &amp; AY'!T54</f>
        <v>0</v>
      </c>
      <c r="E30" s="20">
        <f>'Discounted by LOB &amp; AY'!P54</f>
        <v>0</v>
      </c>
      <c r="F30" s="20">
        <f>'Discounted by LOB &amp; AY'!S54</f>
        <v>0</v>
      </c>
    </row>
    <row r="31" spans="1:8" x14ac:dyDescent="0.25">
      <c r="A31" s="12" t="s">
        <v>22</v>
      </c>
      <c r="B31" s="12" t="s">
        <v>57</v>
      </c>
      <c r="C31" s="20">
        <f>IF(Instructions!$B$32=1,'Discounted by LOB &amp; AY'!C71+E31,'Discounted by LOB &amp; AY'!C71)</f>
        <v>0</v>
      </c>
      <c r="D31" s="20">
        <f>'Discounted by LOB &amp; AY'!F71</f>
        <v>0</v>
      </c>
      <c r="E31" s="20">
        <f>'Discounted by LOB &amp; AY'!B71</f>
        <v>0</v>
      </c>
      <c r="F31" s="20">
        <f>'Discounted by LOB &amp; AY'!E71</f>
        <v>0</v>
      </c>
      <c r="H31" s="83"/>
    </row>
    <row r="32" spans="1:8" x14ac:dyDescent="0.25">
      <c r="A32" s="12" t="s">
        <v>41</v>
      </c>
      <c r="B32" s="12" t="s">
        <v>58</v>
      </c>
      <c r="C32" s="84">
        <f>IF(Instructions!$B$32=1,'Discounted by LOB &amp; AY'!J71+E32,'Discounted by LOB &amp; AY'!J71)</f>
        <v>0</v>
      </c>
      <c r="D32" s="20">
        <f>'Discounted by LOB &amp; AY'!M71</f>
        <v>0</v>
      </c>
      <c r="E32" s="20">
        <f>'Discounted by LOB &amp; AY'!I71</f>
        <v>0</v>
      </c>
      <c r="F32" s="20">
        <f>'Discounted by LOB &amp; AY'!L71</f>
        <v>0</v>
      </c>
    </row>
    <row r="33" spans="1:6" x14ac:dyDescent="0.25">
      <c r="A33" s="12" t="s">
        <v>42</v>
      </c>
      <c r="B33" s="12" t="s">
        <v>59</v>
      </c>
      <c r="C33" s="84">
        <f>IF(Instructions!$B$32=1,'Discounted by LOB &amp; AY'!Q71+E33,'Discounted by LOB &amp; AY'!Q71)</f>
        <v>0</v>
      </c>
      <c r="D33" s="20">
        <f>'Discounted by LOB &amp; AY'!T71</f>
        <v>0</v>
      </c>
      <c r="E33" s="20">
        <f>'Discounted by LOB &amp; AY'!P71</f>
        <v>0</v>
      </c>
      <c r="F33" s="20">
        <f>'Discounted by LOB &amp; AY'!S71</f>
        <v>0</v>
      </c>
    </row>
    <row r="34" spans="1:6" x14ac:dyDescent="0.25">
      <c r="A34" s="12" t="s">
        <v>4</v>
      </c>
      <c r="B34" s="12" t="s">
        <v>60</v>
      </c>
      <c r="C34" s="20">
        <f>IF(Instructions!$B$32=1,'Discounted by LOB &amp; AY'!C88+E34,'Discounted by LOB &amp; AY'!C88)</f>
        <v>0</v>
      </c>
      <c r="D34" s="20">
        <f>'Discounted by LOB &amp; AY'!F88</f>
        <v>0</v>
      </c>
      <c r="E34" s="20">
        <f>'Discounted by LOB &amp; AY'!B88</f>
        <v>0</v>
      </c>
      <c r="F34" s="20">
        <f>'Discounted by LOB &amp; AY'!E88</f>
        <v>0</v>
      </c>
    </row>
    <row r="35" spans="1:6" x14ac:dyDescent="0.25">
      <c r="A35" s="12" t="s">
        <v>43</v>
      </c>
      <c r="B35" s="12" t="s">
        <v>61</v>
      </c>
      <c r="C35" s="20">
        <f>IF(Instructions!$B$32=1,'Discounted by LOB &amp; AY'!J88+E35,'Discounted by LOB &amp; AY'!J88)</f>
        <v>0</v>
      </c>
      <c r="D35" s="20">
        <f>'Discounted by LOB &amp; AY'!M88</f>
        <v>0</v>
      </c>
      <c r="E35" s="20">
        <f>'Discounted by LOB &amp; AY'!I88</f>
        <v>0</v>
      </c>
      <c r="F35" s="20">
        <f>'Discounted by LOB &amp; AY'!L88</f>
        <v>0</v>
      </c>
    </row>
    <row r="36" spans="1:6" x14ac:dyDescent="0.25">
      <c r="A36" s="12" t="s">
        <v>39</v>
      </c>
      <c r="B36" s="12" t="s">
        <v>61</v>
      </c>
      <c r="C36" s="20">
        <f>IF(Instructions!$B$32=1,'Discounted by LOB &amp; AY'!Q88+E36,'Discounted by LOB &amp; AY'!Q88)</f>
        <v>0</v>
      </c>
      <c r="D36" s="20">
        <f>'Discounted by LOB &amp; AY'!T88</f>
        <v>0</v>
      </c>
      <c r="E36" s="20">
        <f>'Discounted by LOB &amp; AY'!P88</f>
        <v>0</v>
      </c>
      <c r="F36" s="20">
        <f>'Discounted by LOB &amp; AY'!S88</f>
        <v>0</v>
      </c>
    </row>
    <row r="37" spans="1:6" x14ac:dyDescent="0.25">
      <c r="A37" s="12" t="s">
        <v>6</v>
      </c>
      <c r="B37" s="12" t="s">
        <v>62</v>
      </c>
      <c r="C37" s="20">
        <f>IF(Instructions!$B$32=1,'Discounted by LOB &amp; AY'!C105+E37,'Discounted by LOB &amp; AY'!C105)</f>
        <v>0</v>
      </c>
      <c r="D37" s="20">
        <f>'Discounted by LOB &amp; AY'!F105</f>
        <v>0</v>
      </c>
      <c r="E37" s="20">
        <f>'Discounted by LOB &amp; AY'!B105</f>
        <v>0</v>
      </c>
      <c r="F37" s="20">
        <f>'Discounted by LOB &amp; AY'!E105</f>
        <v>0</v>
      </c>
    </row>
    <row r="38" spans="1:6" x14ac:dyDescent="0.25">
      <c r="A38" s="12" t="s">
        <v>66</v>
      </c>
      <c r="B38" s="12" t="s">
        <v>63</v>
      </c>
      <c r="C38" s="20">
        <f>IF(Instructions!$B$32=1,'Discounted by LOB &amp; AY'!J105+E38,'Discounted by LOB &amp; AY'!J105)</f>
        <v>0</v>
      </c>
      <c r="D38" s="20">
        <f>'Discounted by LOB &amp; AY'!M105</f>
        <v>0</v>
      </c>
      <c r="E38" s="20">
        <f>'Discounted by LOB &amp; AY'!I105</f>
        <v>0</v>
      </c>
      <c r="F38" s="20">
        <f>'Discounted by LOB &amp; AY'!L105</f>
        <v>0</v>
      </c>
    </row>
    <row r="39" spans="1:6" x14ac:dyDescent="0.25">
      <c r="A39" s="12" t="s">
        <v>67</v>
      </c>
      <c r="B39" s="12" t="s">
        <v>64</v>
      </c>
      <c r="C39" s="20">
        <f>IF(Instructions!$B$32=1,'Discounted by LOB &amp; AY'!Q105+E39,'Discounted by LOB &amp; AY'!Q105)</f>
        <v>0</v>
      </c>
      <c r="D39" s="20">
        <f>'Discounted by LOB &amp; AY'!T105</f>
        <v>0</v>
      </c>
      <c r="E39" s="20">
        <f>'Discounted by LOB &amp; AY'!P105</f>
        <v>0</v>
      </c>
      <c r="F39" s="20">
        <f>'Discounted by LOB &amp; AY'!S105</f>
        <v>0</v>
      </c>
    </row>
    <row r="40" spans="1:6" x14ac:dyDescent="0.25">
      <c r="A40" s="12" t="s">
        <v>68</v>
      </c>
      <c r="B40" s="12" t="s">
        <v>65</v>
      </c>
      <c r="C40" s="20">
        <f>IF(Instructions!$B$32=1,'Discounted by LOB &amp; AY'!C122+E40,'Discounted by LOB &amp; AY'!C122)</f>
        <v>0</v>
      </c>
      <c r="D40" s="20">
        <f>'Discounted by LOB &amp; AY'!F122</f>
        <v>0</v>
      </c>
      <c r="E40" s="20">
        <f>'Discounted by LOB &amp; AY'!B122</f>
        <v>0</v>
      </c>
      <c r="F40" s="20">
        <f>'Discounted by LOB &amp; AY'!E122</f>
        <v>0</v>
      </c>
    </row>
    <row r="41" spans="1:6" x14ac:dyDescent="0.25">
      <c r="A41" s="12" t="s">
        <v>28</v>
      </c>
      <c r="B41" s="12" t="s">
        <v>69</v>
      </c>
      <c r="C41" s="20">
        <f>IF(Instructions!$B$32=1,'Discounted by LOB &amp; AY'!J122+E41,'Discounted by LOB &amp; AY'!J122)</f>
        <v>0</v>
      </c>
      <c r="D41" s="20">
        <f>'Discounted by LOB &amp; AY'!M122</f>
        <v>0</v>
      </c>
      <c r="E41" s="20">
        <f>'Discounted by LOB &amp; AY'!I122</f>
        <v>0</v>
      </c>
      <c r="F41" s="20">
        <f>'Discounted by LOB &amp; AY'!L122</f>
        <v>0</v>
      </c>
    </row>
    <row r="42" spans="1:6" x14ac:dyDescent="0.25">
      <c r="A42" s="12" t="s">
        <v>27</v>
      </c>
      <c r="B42" s="12" t="s">
        <v>70</v>
      </c>
      <c r="C42" s="20">
        <f>IF(Instructions!$B$32=1,'Discounted by LOB &amp; AY'!Q122+E42,'Discounted by LOB &amp; AY'!Q122)</f>
        <v>0</v>
      </c>
      <c r="D42" s="20">
        <f>'Discounted by LOB &amp; AY'!T122</f>
        <v>0</v>
      </c>
      <c r="E42" s="20">
        <f>'Discounted by LOB &amp; AY'!P122</f>
        <v>0</v>
      </c>
      <c r="F42" s="20">
        <f>'Discounted by LOB &amp; AY'!S122</f>
        <v>0</v>
      </c>
    </row>
    <row r="43" spans="1:6" x14ac:dyDescent="0.25">
      <c r="A43" s="12" t="s">
        <v>5</v>
      </c>
      <c r="B43" s="12" t="s">
        <v>71</v>
      </c>
      <c r="C43" s="20">
        <f>IF(Instructions!$B$32=1,'Discounted by LOB &amp; AY'!C139+E43,'Discounted by LOB &amp; AY'!C139)</f>
        <v>0</v>
      </c>
      <c r="D43" s="20">
        <f>'Discounted by LOB &amp; AY'!F139</f>
        <v>0</v>
      </c>
      <c r="E43" s="20">
        <f>'Discounted by LOB &amp; AY'!B139</f>
        <v>0</v>
      </c>
      <c r="F43" s="20">
        <f>'Discounted by LOB &amp; AY'!E139</f>
        <v>0</v>
      </c>
    </row>
    <row r="44" spans="1:6" x14ac:dyDescent="0.25">
      <c r="A44" s="12" t="s">
        <v>14</v>
      </c>
      <c r="B44" s="12" t="s">
        <v>72</v>
      </c>
      <c r="C44" s="20">
        <f>IF(Instructions!$B$32=1,'Discounted by LOB &amp; AY'!J139+E44,'Discounted by LOB &amp; AY'!J139)</f>
        <v>0</v>
      </c>
      <c r="D44" s="20">
        <f>'Discounted by LOB &amp; AY'!M139</f>
        <v>0</v>
      </c>
      <c r="E44" s="20">
        <f>'Discounted by LOB &amp; AY'!I139</f>
        <v>0</v>
      </c>
      <c r="F44" s="20">
        <f>'Discounted by LOB &amp; AY'!L139</f>
        <v>0</v>
      </c>
    </row>
    <row r="46" spans="1:6" s="11" customFormat="1" ht="14.4" thickBot="1" x14ac:dyDescent="0.3">
      <c r="A46" s="11" t="s">
        <v>74</v>
      </c>
      <c r="C46" s="27">
        <f>SUM(C22:C45)</f>
        <v>0</v>
      </c>
      <c r="D46" s="27">
        <f>SUM(D22:D45)</f>
        <v>0</v>
      </c>
      <c r="E46" s="27">
        <f>SUM(E22:E45)</f>
        <v>0</v>
      </c>
      <c r="F46" s="27">
        <f>SUM(F22:F45)</f>
        <v>0</v>
      </c>
    </row>
    <row r="47" spans="1:6" ht="14.4" thickTop="1" x14ac:dyDescent="0.25"/>
    <row r="48" spans="1:6" x14ac:dyDescent="0.25">
      <c r="A48" s="13" t="s">
        <v>89</v>
      </c>
      <c r="B48" s="13" t="s">
        <v>90</v>
      </c>
      <c r="C48" s="30">
        <v>0</v>
      </c>
    </row>
    <row r="49" spans="1:3" x14ac:dyDescent="0.25">
      <c r="A49" s="13" t="s">
        <v>92</v>
      </c>
      <c r="B49" s="13" t="s">
        <v>91</v>
      </c>
      <c r="C49" s="30">
        <v>0</v>
      </c>
    </row>
    <row r="50" spans="1:3" x14ac:dyDescent="0.25">
      <c r="A50" s="13" t="s">
        <v>93</v>
      </c>
      <c r="C50" s="80">
        <f>SUM(C48:C49)</f>
        <v>0</v>
      </c>
    </row>
    <row r="51" spans="1:3" x14ac:dyDescent="0.25">
      <c r="A51" s="13" t="s">
        <v>46</v>
      </c>
      <c r="C51" s="20">
        <f>IF(Instructions!B32=1,E46,)</f>
        <v>0</v>
      </c>
    </row>
    <row r="52" spans="1:3" ht="14.4" thickBot="1" x14ac:dyDescent="0.3">
      <c r="A52" s="13" t="s">
        <v>86</v>
      </c>
      <c r="C52" s="28">
        <f>SUM(C50:C51)</f>
        <v>0</v>
      </c>
    </row>
    <row r="53" spans="1:3" s="11" customFormat="1" ht="14.4" thickBot="1" x14ac:dyDescent="0.3">
      <c r="A53" s="11" t="s">
        <v>88</v>
      </c>
      <c r="C53" s="29">
        <f>C52-C46</f>
        <v>0</v>
      </c>
    </row>
  </sheetData>
  <sheetProtection algorithmName="SHA-512" hashValue="sD1XOQbOLDLS4tz1iHhrqhcPiA6oINYDsMdUT+Z6r8o7Pi392vd/EPW2yHXHEmTI4bvdOMZ1p9YuNJgRr0+aBw==" saltValue="JshyI6G+Njy2bjOTWdviyw==" spinCount="100000" sheet="1" selectLockedCells="1"/>
  <mergeCells count="1">
    <mergeCell ref="A20:F20"/>
  </mergeCells>
  <pageMargins left="0.7" right="0.7" top="0.75" bottom="0.75" header="0.3" footer="0.3"/>
  <pageSetup scale="62"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75E3-7FC9-4E9F-9F36-C5E1AC414149}">
  <dimension ref="A1:M140"/>
  <sheetViews>
    <sheetView zoomScaleNormal="100" workbookViewId="0">
      <selection activeCell="G19" sqref="G19"/>
    </sheetView>
  </sheetViews>
  <sheetFormatPr defaultColWidth="8.88671875" defaultRowHeight="13.8" x14ac:dyDescent="0.25"/>
  <cols>
    <col min="1" max="3" width="18.6640625" style="13" customWidth="1"/>
    <col min="4" max="4" width="3.88671875" style="13" bestFit="1" customWidth="1"/>
    <col min="5" max="7" width="18.6640625" style="13" customWidth="1"/>
    <col min="8" max="8" width="3.88671875" style="13" bestFit="1" customWidth="1"/>
    <col min="9" max="11" width="18.6640625" style="13" customWidth="1"/>
    <col min="12" max="16384" width="8.88671875" style="13"/>
  </cols>
  <sheetData>
    <row r="1" spans="1:11" x14ac:dyDescent="0.25">
      <c r="A1" s="11" t="str">
        <f>Instructions!B1</f>
        <v>Insurance Company</v>
      </c>
    </row>
    <row r="2" spans="1:11" x14ac:dyDescent="0.25">
      <c r="A2" s="11" t="s">
        <v>48</v>
      </c>
    </row>
    <row r="3" spans="1:11" x14ac:dyDescent="0.25">
      <c r="A3" s="81">
        <f>Summary!A3</f>
        <v>46022</v>
      </c>
    </row>
    <row r="4" spans="1:11" ht="14.4" thickBot="1" x14ac:dyDescent="0.3"/>
    <row r="5" spans="1:11" x14ac:dyDescent="0.25">
      <c r="A5" s="109" t="s">
        <v>45</v>
      </c>
      <c r="B5" s="110"/>
      <c r="C5" s="111"/>
      <c r="E5" s="109" t="s">
        <v>49</v>
      </c>
      <c r="F5" s="110"/>
      <c r="G5" s="111"/>
      <c r="I5" s="109" t="s">
        <v>50</v>
      </c>
      <c r="J5" s="110"/>
      <c r="K5" s="111"/>
    </row>
    <row r="6" spans="1:11" ht="14.4" thickBot="1" x14ac:dyDescent="0.3">
      <c r="A6" s="106" t="s">
        <v>35</v>
      </c>
      <c r="B6" s="107"/>
      <c r="C6" s="108"/>
      <c r="E6" s="106" t="s">
        <v>26</v>
      </c>
      <c r="F6" s="107"/>
      <c r="G6" s="108"/>
      <c r="I6" s="106" t="s">
        <v>18</v>
      </c>
      <c r="J6" s="107"/>
      <c r="K6" s="108"/>
    </row>
    <row r="7" spans="1:11" x14ac:dyDescent="0.25">
      <c r="A7" s="104" t="s">
        <v>44</v>
      </c>
      <c r="B7" s="54">
        <v>23</v>
      </c>
      <c r="C7" s="55">
        <v>24</v>
      </c>
      <c r="D7" s="11"/>
      <c r="E7" s="104" t="s">
        <v>44</v>
      </c>
      <c r="F7" s="54">
        <v>23</v>
      </c>
      <c r="G7" s="55">
        <v>24</v>
      </c>
      <c r="H7" s="11"/>
      <c r="I7" s="104" t="s">
        <v>44</v>
      </c>
      <c r="J7" s="54">
        <v>23</v>
      </c>
      <c r="K7" s="55">
        <v>24</v>
      </c>
    </row>
    <row r="8" spans="1:11" ht="41.4" x14ac:dyDescent="0.25">
      <c r="A8" s="105"/>
      <c r="B8" s="56" t="s">
        <v>46</v>
      </c>
      <c r="C8" s="57" t="s">
        <v>47</v>
      </c>
      <c r="D8" s="11"/>
      <c r="E8" s="105"/>
      <c r="F8" s="56" t="s">
        <v>46</v>
      </c>
      <c r="G8" s="57" t="s">
        <v>47</v>
      </c>
      <c r="H8" s="11"/>
      <c r="I8" s="105"/>
      <c r="J8" s="56" t="s">
        <v>46</v>
      </c>
      <c r="K8" s="57" t="s">
        <v>47</v>
      </c>
    </row>
    <row r="9" spans="1:11" x14ac:dyDescent="0.25">
      <c r="A9" s="76" t="s">
        <v>36</v>
      </c>
      <c r="B9" s="30">
        <v>0</v>
      </c>
      <c r="C9" s="77">
        <v>0</v>
      </c>
      <c r="E9" s="76" t="s">
        <v>36</v>
      </c>
      <c r="F9" s="30">
        <v>0</v>
      </c>
      <c r="G9" s="77">
        <v>0</v>
      </c>
      <c r="I9" s="76" t="s">
        <v>36</v>
      </c>
      <c r="J9" s="30">
        <v>0</v>
      </c>
      <c r="K9" s="77">
        <v>0</v>
      </c>
    </row>
    <row r="10" spans="1:11" x14ac:dyDescent="0.25">
      <c r="A10" s="63">
        <f t="shared" ref="A10:A17" si="0">A11-1</f>
        <v>2016</v>
      </c>
      <c r="B10" s="30">
        <v>0</v>
      </c>
      <c r="C10" s="77">
        <v>0</v>
      </c>
      <c r="E10" s="63">
        <f t="shared" ref="E10:E17" si="1">E11-1</f>
        <v>2016</v>
      </c>
      <c r="F10" s="30">
        <v>0</v>
      </c>
      <c r="G10" s="77">
        <v>0</v>
      </c>
      <c r="I10" s="63">
        <f t="shared" ref="I10:I17" si="2">I11-1</f>
        <v>2016</v>
      </c>
      <c r="J10" s="30">
        <v>0</v>
      </c>
      <c r="K10" s="77">
        <v>0</v>
      </c>
    </row>
    <row r="11" spans="1:11" x14ac:dyDescent="0.25">
      <c r="A11" s="63">
        <f t="shared" si="0"/>
        <v>2017</v>
      </c>
      <c r="B11" s="30">
        <v>0</v>
      </c>
      <c r="C11" s="77">
        <v>0</v>
      </c>
      <c r="E11" s="63">
        <f t="shared" si="1"/>
        <v>2017</v>
      </c>
      <c r="F11" s="30">
        <v>0</v>
      </c>
      <c r="G11" s="77">
        <v>0</v>
      </c>
      <c r="I11" s="63">
        <f t="shared" si="2"/>
        <v>2017</v>
      </c>
      <c r="J11" s="30">
        <v>0</v>
      </c>
      <c r="K11" s="77">
        <v>0</v>
      </c>
    </row>
    <row r="12" spans="1:11" x14ac:dyDescent="0.25">
      <c r="A12" s="63">
        <f t="shared" si="0"/>
        <v>2018</v>
      </c>
      <c r="B12" s="30">
        <v>0</v>
      </c>
      <c r="C12" s="77">
        <v>0</v>
      </c>
      <c r="E12" s="63">
        <f t="shared" si="1"/>
        <v>2018</v>
      </c>
      <c r="F12" s="30">
        <v>0</v>
      </c>
      <c r="G12" s="77">
        <v>0</v>
      </c>
      <c r="I12" s="63">
        <f t="shared" si="2"/>
        <v>2018</v>
      </c>
      <c r="J12" s="30">
        <v>0</v>
      </c>
      <c r="K12" s="77">
        <v>0</v>
      </c>
    </row>
    <row r="13" spans="1:11" x14ac:dyDescent="0.25">
      <c r="A13" s="63">
        <f t="shared" si="0"/>
        <v>2019</v>
      </c>
      <c r="B13" s="30">
        <v>0</v>
      </c>
      <c r="C13" s="77">
        <v>0</v>
      </c>
      <c r="E13" s="63">
        <f t="shared" si="1"/>
        <v>2019</v>
      </c>
      <c r="F13" s="30">
        <v>0</v>
      </c>
      <c r="G13" s="77">
        <v>0</v>
      </c>
      <c r="I13" s="63">
        <f t="shared" si="2"/>
        <v>2019</v>
      </c>
      <c r="J13" s="30">
        <v>0</v>
      </c>
      <c r="K13" s="77">
        <v>0</v>
      </c>
    </row>
    <row r="14" spans="1:11" x14ac:dyDescent="0.25">
      <c r="A14" s="63">
        <f t="shared" si="0"/>
        <v>2020</v>
      </c>
      <c r="B14" s="30">
        <v>0</v>
      </c>
      <c r="C14" s="77">
        <v>0</v>
      </c>
      <c r="E14" s="63">
        <f t="shared" si="1"/>
        <v>2020</v>
      </c>
      <c r="F14" s="30">
        <v>0</v>
      </c>
      <c r="G14" s="77">
        <v>0</v>
      </c>
      <c r="I14" s="63">
        <f t="shared" si="2"/>
        <v>2020</v>
      </c>
      <c r="J14" s="30">
        <v>0</v>
      </c>
      <c r="K14" s="77">
        <v>0</v>
      </c>
    </row>
    <row r="15" spans="1:11" x14ac:dyDescent="0.25">
      <c r="A15" s="63">
        <f t="shared" si="0"/>
        <v>2021</v>
      </c>
      <c r="B15" s="30">
        <v>0</v>
      </c>
      <c r="C15" s="77">
        <v>0</v>
      </c>
      <c r="E15" s="63">
        <f t="shared" si="1"/>
        <v>2021</v>
      </c>
      <c r="F15" s="30">
        <v>0</v>
      </c>
      <c r="G15" s="77">
        <v>0</v>
      </c>
      <c r="I15" s="63">
        <f t="shared" si="2"/>
        <v>2021</v>
      </c>
      <c r="J15" s="30">
        <v>0</v>
      </c>
      <c r="K15" s="77">
        <v>0</v>
      </c>
    </row>
    <row r="16" spans="1:11" x14ac:dyDescent="0.25">
      <c r="A16" s="63">
        <f t="shared" si="0"/>
        <v>2022</v>
      </c>
      <c r="B16" s="30">
        <v>0</v>
      </c>
      <c r="C16" s="77">
        <v>0</v>
      </c>
      <c r="E16" s="63">
        <f t="shared" si="1"/>
        <v>2022</v>
      </c>
      <c r="F16" s="30">
        <v>0</v>
      </c>
      <c r="G16" s="77">
        <v>0</v>
      </c>
      <c r="I16" s="63">
        <f t="shared" si="2"/>
        <v>2022</v>
      </c>
      <c r="J16" s="30">
        <v>0</v>
      </c>
      <c r="K16" s="77">
        <v>0</v>
      </c>
    </row>
    <row r="17" spans="1:11" x14ac:dyDescent="0.25">
      <c r="A17" s="63">
        <f t="shared" si="0"/>
        <v>2023</v>
      </c>
      <c r="B17" s="30">
        <v>0</v>
      </c>
      <c r="C17" s="77">
        <v>0</v>
      </c>
      <c r="E17" s="63">
        <f t="shared" si="1"/>
        <v>2023</v>
      </c>
      <c r="F17" s="30">
        <v>0</v>
      </c>
      <c r="G17" s="77">
        <v>0</v>
      </c>
      <c r="I17" s="63">
        <f t="shared" si="2"/>
        <v>2023</v>
      </c>
      <c r="J17" s="30">
        <v>0</v>
      </c>
      <c r="K17" s="77">
        <v>0</v>
      </c>
    </row>
    <row r="18" spans="1:11" x14ac:dyDescent="0.25">
      <c r="A18" s="63">
        <f>A19-1</f>
        <v>2024</v>
      </c>
      <c r="B18" s="30">
        <v>0</v>
      </c>
      <c r="C18" s="77">
        <v>0</v>
      </c>
      <c r="E18" s="63">
        <f>E19-1</f>
        <v>2024</v>
      </c>
      <c r="F18" s="30">
        <v>0</v>
      </c>
      <c r="G18" s="77">
        <v>0</v>
      </c>
      <c r="I18" s="63">
        <f>I19-1</f>
        <v>2024</v>
      </c>
      <c r="J18" s="30">
        <v>0</v>
      </c>
      <c r="K18" s="77">
        <v>0</v>
      </c>
    </row>
    <row r="19" spans="1:11" x14ac:dyDescent="0.25">
      <c r="A19" s="63">
        <f>Instructions!$B$2</f>
        <v>2025</v>
      </c>
      <c r="B19" s="30">
        <v>0</v>
      </c>
      <c r="C19" s="77">
        <v>0</v>
      </c>
      <c r="E19" s="63">
        <f>Instructions!$B$2</f>
        <v>2025</v>
      </c>
      <c r="F19" s="30">
        <v>0</v>
      </c>
      <c r="G19" s="77">
        <v>0</v>
      </c>
      <c r="I19" s="63">
        <f>Instructions!$B$2</f>
        <v>2025</v>
      </c>
      <c r="J19" s="30">
        <v>0</v>
      </c>
      <c r="K19" s="77">
        <v>0</v>
      </c>
    </row>
    <row r="20" spans="1:11" ht="14.4" thickBot="1" x14ac:dyDescent="0.3">
      <c r="A20" s="2" t="s">
        <v>37</v>
      </c>
      <c r="B20" s="3">
        <f>SUM(B9:B19)</f>
        <v>0</v>
      </c>
      <c r="C20" s="4">
        <f>SUM(C9:C19)</f>
        <v>0</v>
      </c>
      <c r="D20" s="11"/>
      <c r="E20" s="2" t="s">
        <v>37</v>
      </c>
      <c r="F20" s="3">
        <f>SUM(F9:F19)</f>
        <v>0</v>
      </c>
      <c r="G20" s="4">
        <f>SUM(G9:G19)</f>
        <v>0</v>
      </c>
      <c r="H20" s="11"/>
      <c r="I20" s="2" t="s">
        <v>37</v>
      </c>
      <c r="J20" s="3">
        <f>SUM(J9:J19)</f>
        <v>0</v>
      </c>
      <c r="K20" s="4">
        <f>SUM(K9:K19)</f>
        <v>0</v>
      </c>
    </row>
    <row r="21" spans="1:11" ht="14.4" thickBot="1" x14ac:dyDescent="0.3"/>
    <row r="22" spans="1:11" x14ac:dyDescent="0.25">
      <c r="A22" s="109" t="s">
        <v>51</v>
      </c>
      <c r="B22" s="110"/>
      <c r="C22" s="111"/>
      <c r="E22" s="109" t="s">
        <v>52</v>
      </c>
      <c r="F22" s="110"/>
      <c r="G22" s="111"/>
      <c r="I22" s="109" t="s">
        <v>55</v>
      </c>
      <c r="J22" s="110"/>
      <c r="K22" s="111"/>
    </row>
    <row r="23" spans="1:11" ht="14.4" thickBot="1" x14ac:dyDescent="0.3">
      <c r="A23" s="106" t="s">
        <v>29</v>
      </c>
      <c r="B23" s="107"/>
      <c r="C23" s="108"/>
      <c r="E23" s="106" t="s">
        <v>38</v>
      </c>
      <c r="F23" s="107"/>
      <c r="G23" s="108"/>
      <c r="I23" s="106" t="s">
        <v>20</v>
      </c>
      <c r="J23" s="107"/>
      <c r="K23" s="108"/>
    </row>
    <row r="24" spans="1:11" x14ac:dyDescent="0.25">
      <c r="A24" s="104" t="s">
        <v>44</v>
      </c>
      <c r="B24" s="54">
        <v>23</v>
      </c>
      <c r="C24" s="55">
        <v>24</v>
      </c>
      <c r="D24" s="11"/>
      <c r="E24" s="104" t="s">
        <v>44</v>
      </c>
      <c r="F24" s="54">
        <v>23</v>
      </c>
      <c r="G24" s="55">
        <v>24</v>
      </c>
      <c r="H24" s="11"/>
      <c r="I24" s="104" t="s">
        <v>44</v>
      </c>
      <c r="J24" s="54">
        <v>23</v>
      </c>
      <c r="K24" s="55">
        <v>24</v>
      </c>
    </row>
    <row r="25" spans="1:11" ht="41.4" x14ac:dyDescent="0.25">
      <c r="A25" s="105"/>
      <c r="B25" s="56" t="s">
        <v>46</v>
      </c>
      <c r="C25" s="57" t="s">
        <v>47</v>
      </c>
      <c r="D25" s="11"/>
      <c r="E25" s="105"/>
      <c r="F25" s="56" t="s">
        <v>46</v>
      </c>
      <c r="G25" s="57" t="s">
        <v>47</v>
      </c>
      <c r="H25" s="11"/>
      <c r="I25" s="105"/>
      <c r="J25" s="56" t="s">
        <v>46</v>
      </c>
      <c r="K25" s="57" t="s">
        <v>47</v>
      </c>
    </row>
    <row r="26" spans="1:11" x14ac:dyDescent="0.25">
      <c r="A26" s="76" t="s">
        <v>36</v>
      </c>
      <c r="B26" s="30">
        <v>0</v>
      </c>
      <c r="C26" s="77">
        <v>0</v>
      </c>
      <c r="E26" s="76" t="s">
        <v>36</v>
      </c>
      <c r="F26" s="30">
        <v>0</v>
      </c>
      <c r="G26" s="77">
        <v>0</v>
      </c>
      <c r="I26" s="76" t="s">
        <v>36</v>
      </c>
      <c r="J26" s="30">
        <v>0</v>
      </c>
      <c r="K26" s="77">
        <v>0</v>
      </c>
    </row>
    <row r="27" spans="1:11" x14ac:dyDescent="0.25">
      <c r="A27" s="63">
        <f t="shared" ref="A27:A34" si="3">A28-1</f>
        <v>2016</v>
      </c>
      <c r="B27" s="30">
        <v>0</v>
      </c>
      <c r="C27" s="77">
        <v>0</v>
      </c>
      <c r="E27" s="63">
        <f t="shared" ref="E27:E34" si="4">E28-1</f>
        <v>2016</v>
      </c>
      <c r="F27" s="30">
        <v>0</v>
      </c>
      <c r="G27" s="77">
        <v>0</v>
      </c>
      <c r="I27" s="63">
        <f t="shared" ref="I27:I34" si="5">I28-1</f>
        <v>2016</v>
      </c>
      <c r="J27" s="30">
        <v>0</v>
      </c>
      <c r="K27" s="77">
        <v>0</v>
      </c>
    </row>
    <row r="28" spans="1:11" x14ac:dyDescent="0.25">
      <c r="A28" s="63">
        <f t="shared" si="3"/>
        <v>2017</v>
      </c>
      <c r="B28" s="30">
        <v>0</v>
      </c>
      <c r="C28" s="77">
        <v>0</v>
      </c>
      <c r="E28" s="63">
        <f t="shared" si="4"/>
        <v>2017</v>
      </c>
      <c r="F28" s="30">
        <v>0</v>
      </c>
      <c r="G28" s="77">
        <v>0</v>
      </c>
      <c r="I28" s="63">
        <f t="shared" si="5"/>
        <v>2017</v>
      </c>
      <c r="J28" s="30">
        <v>0</v>
      </c>
      <c r="K28" s="77">
        <v>0</v>
      </c>
    </row>
    <row r="29" spans="1:11" x14ac:dyDescent="0.25">
      <c r="A29" s="63">
        <f t="shared" si="3"/>
        <v>2018</v>
      </c>
      <c r="B29" s="30">
        <v>0</v>
      </c>
      <c r="C29" s="77">
        <v>0</v>
      </c>
      <c r="E29" s="63">
        <f t="shared" si="4"/>
        <v>2018</v>
      </c>
      <c r="F29" s="30">
        <v>0</v>
      </c>
      <c r="G29" s="77">
        <v>0</v>
      </c>
      <c r="I29" s="63">
        <f t="shared" si="5"/>
        <v>2018</v>
      </c>
      <c r="J29" s="30">
        <v>0</v>
      </c>
      <c r="K29" s="77">
        <v>0</v>
      </c>
    </row>
    <row r="30" spans="1:11" x14ac:dyDescent="0.25">
      <c r="A30" s="63">
        <f t="shared" si="3"/>
        <v>2019</v>
      </c>
      <c r="B30" s="30">
        <v>0</v>
      </c>
      <c r="C30" s="77">
        <v>0</v>
      </c>
      <c r="E30" s="63">
        <f t="shared" si="4"/>
        <v>2019</v>
      </c>
      <c r="F30" s="30">
        <v>0</v>
      </c>
      <c r="G30" s="77">
        <v>0</v>
      </c>
      <c r="I30" s="63">
        <f t="shared" si="5"/>
        <v>2019</v>
      </c>
      <c r="J30" s="30">
        <v>0</v>
      </c>
      <c r="K30" s="77">
        <v>0</v>
      </c>
    </row>
    <row r="31" spans="1:11" x14ac:dyDescent="0.25">
      <c r="A31" s="63">
        <f t="shared" si="3"/>
        <v>2020</v>
      </c>
      <c r="B31" s="30">
        <v>0</v>
      </c>
      <c r="C31" s="77">
        <v>0</v>
      </c>
      <c r="E31" s="63">
        <f t="shared" si="4"/>
        <v>2020</v>
      </c>
      <c r="F31" s="30">
        <v>0</v>
      </c>
      <c r="G31" s="77">
        <v>0</v>
      </c>
      <c r="I31" s="63">
        <f t="shared" si="5"/>
        <v>2020</v>
      </c>
      <c r="J31" s="30">
        <v>0</v>
      </c>
      <c r="K31" s="77">
        <v>0</v>
      </c>
    </row>
    <row r="32" spans="1:11" x14ac:dyDescent="0.25">
      <c r="A32" s="63">
        <f t="shared" si="3"/>
        <v>2021</v>
      </c>
      <c r="B32" s="30">
        <v>0</v>
      </c>
      <c r="C32" s="77">
        <v>0</v>
      </c>
      <c r="E32" s="63">
        <f t="shared" si="4"/>
        <v>2021</v>
      </c>
      <c r="F32" s="30">
        <v>0</v>
      </c>
      <c r="G32" s="77">
        <v>0</v>
      </c>
      <c r="I32" s="63">
        <f t="shared" si="5"/>
        <v>2021</v>
      </c>
      <c r="J32" s="30">
        <v>0</v>
      </c>
      <c r="K32" s="77">
        <v>0</v>
      </c>
    </row>
    <row r="33" spans="1:11" x14ac:dyDescent="0.25">
      <c r="A33" s="63">
        <f t="shared" si="3"/>
        <v>2022</v>
      </c>
      <c r="B33" s="30">
        <v>0</v>
      </c>
      <c r="C33" s="77">
        <v>0</v>
      </c>
      <c r="E33" s="63">
        <f t="shared" si="4"/>
        <v>2022</v>
      </c>
      <c r="F33" s="30">
        <v>0</v>
      </c>
      <c r="G33" s="77">
        <v>0</v>
      </c>
      <c r="I33" s="63">
        <f t="shared" si="5"/>
        <v>2022</v>
      </c>
      <c r="J33" s="30">
        <v>0</v>
      </c>
      <c r="K33" s="77">
        <v>0</v>
      </c>
    </row>
    <row r="34" spans="1:11" x14ac:dyDescent="0.25">
      <c r="A34" s="63">
        <f t="shared" si="3"/>
        <v>2023</v>
      </c>
      <c r="B34" s="30">
        <v>0</v>
      </c>
      <c r="C34" s="77">
        <v>0</v>
      </c>
      <c r="E34" s="63">
        <f t="shared" si="4"/>
        <v>2023</v>
      </c>
      <c r="F34" s="30">
        <v>0</v>
      </c>
      <c r="G34" s="77">
        <v>0</v>
      </c>
      <c r="I34" s="63">
        <f t="shared" si="5"/>
        <v>2023</v>
      </c>
      <c r="J34" s="30">
        <v>0</v>
      </c>
      <c r="K34" s="77">
        <v>0</v>
      </c>
    </row>
    <row r="35" spans="1:11" x14ac:dyDescent="0.25">
      <c r="A35" s="63">
        <f>A36-1</f>
        <v>2024</v>
      </c>
      <c r="B35" s="30">
        <v>0</v>
      </c>
      <c r="C35" s="77">
        <v>0</v>
      </c>
      <c r="E35" s="63">
        <f>E36-1</f>
        <v>2024</v>
      </c>
      <c r="F35" s="30">
        <v>0</v>
      </c>
      <c r="G35" s="77">
        <v>0</v>
      </c>
      <c r="I35" s="63">
        <f>I36-1</f>
        <v>2024</v>
      </c>
      <c r="J35" s="30">
        <v>0</v>
      </c>
      <c r="K35" s="77">
        <v>0</v>
      </c>
    </row>
    <row r="36" spans="1:11" x14ac:dyDescent="0.25">
      <c r="A36" s="63">
        <f>Instructions!$B$2</f>
        <v>2025</v>
      </c>
      <c r="B36" s="30">
        <v>0</v>
      </c>
      <c r="C36" s="77">
        <v>0</v>
      </c>
      <c r="E36" s="63">
        <f>Instructions!$B$2</f>
        <v>2025</v>
      </c>
      <c r="F36" s="30">
        <v>0</v>
      </c>
      <c r="G36" s="77">
        <v>0</v>
      </c>
      <c r="I36" s="63">
        <f>Instructions!$B$2</f>
        <v>2025</v>
      </c>
      <c r="J36" s="30">
        <v>0</v>
      </c>
      <c r="K36" s="77">
        <v>0</v>
      </c>
    </row>
    <row r="37" spans="1:11" ht="14.4" thickBot="1" x14ac:dyDescent="0.3">
      <c r="A37" s="2" t="s">
        <v>37</v>
      </c>
      <c r="B37" s="3">
        <f>SUM(B26:B36)</f>
        <v>0</v>
      </c>
      <c r="C37" s="4">
        <f>SUM(C26:C36)</f>
        <v>0</v>
      </c>
      <c r="D37" s="11"/>
      <c r="E37" s="2" t="s">
        <v>37</v>
      </c>
      <c r="F37" s="3">
        <f>SUM(F26:F36)</f>
        <v>0</v>
      </c>
      <c r="G37" s="4">
        <f>SUM(G26:G36)</f>
        <v>0</v>
      </c>
      <c r="H37" s="11"/>
      <c r="I37" s="2" t="s">
        <v>37</v>
      </c>
      <c r="J37" s="3">
        <f>SUM(J26:J36)</f>
        <v>0</v>
      </c>
      <c r="K37" s="4">
        <f>SUM(K26:K36)</f>
        <v>0</v>
      </c>
    </row>
    <row r="38" spans="1:11" ht="14.4" thickBot="1" x14ac:dyDescent="0.3"/>
    <row r="39" spans="1:11" x14ac:dyDescent="0.25">
      <c r="A39" s="109" t="s">
        <v>56</v>
      </c>
      <c r="B39" s="110"/>
      <c r="C39" s="111"/>
      <c r="E39" s="109" t="s">
        <v>53</v>
      </c>
      <c r="F39" s="110"/>
      <c r="G39" s="111"/>
      <c r="I39" s="109" t="s">
        <v>54</v>
      </c>
      <c r="J39" s="110"/>
      <c r="K39" s="111"/>
    </row>
    <row r="40" spans="1:11" ht="14.4" thickBot="1" x14ac:dyDescent="0.3">
      <c r="A40" s="106" t="s">
        <v>19</v>
      </c>
      <c r="B40" s="107"/>
      <c r="C40" s="108"/>
      <c r="E40" s="106" t="s">
        <v>40</v>
      </c>
      <c r="F40" s="107"/>
      <c r="G40" s="108"/>
      <c r="I40" s="106" t="s">
        <v>23</v>
      </c>
      <c r="J40" s="107"/>
      <c r="K40" s="108"/>
    </row>
    <row r="41" spans="1:11" x14ac:dyDescent="0.25">
      <c r="A41" s="104" t="s">
        <v>44</v>
      </c>
      <c r="B41" s="54">
        <v>23</v>
      </c>
      <c r="C41" s="55">
        <v>24</v>
      </c>
      <c r="D41" s="11"/>
      <c r="E41" s="104" t="s">
        <v>44</v>
      </c>
      <c r="F41" s="54">
        <v>23</v>
      </c>
      <c r="G41" s="55">
        <v>24</v>
      </c>
      <c r="H41" s="11"/>
      <c r="I41" s="104" t="s">
        <v>44</v>
      </c>
      <c r="J41" s="54">
        <v>23</v>
      </c>
      <c r="K41" s="55">
        <v>24</v>
      </c>
    </row>
    <row r="42" spans="1:11" ht="41.4" x14ac:dyDescent="0.25">
      <c r="A42" s="105"/>
      <c r="B42" s="56" t="s">
        <v>46</v>
      </c>
      <c r="C42" s="57" t="s">
        <v>47</v>
      </c>
      <c r="D42" s="11"/>
      <c r="E42" s="105"/>
      <c r="F42" s="56" t="s">
        <v>46</v>
      </c>
      <c r="G42" s="57" t="s">
        <v>47</v>
      </c>
      <c r="H42" s="11"/>
      <c r="I42" s="105"/>
      <c r="J42" s="56" t="s">
        <v>46</v>
      </c>
      <c r="K42" s="57" t="s">
        <v>47</v>
      </c>
    </row>
    <row r="43" spans="1:11" x14ac:dyDescent="0.25">
      <c r="A43" s="76" t="s">
        <v>36</v>
      </c>
      <c r="B43" s="30">
        <v>0</v>
      </c>
      <c r="C43" s="77">
        <v>0</v>
      </c>
      <c r="E43" s="76" t="s">
        <v>36</v>
      </c>
      <c r="F43" s="30">
        <v>0</v>
      </c>
      <c r="G43" s="77">
        <v>0</v>
      </c>
      <c r="I43" s="76" t="s">
        <v>36</v>
      </c>
      <c r="J43" s="30">
        <v>0</v>
      </c>
      <c r="K43" s="77">
        <v>0</v>
      </c>
    </row>
    <row r="44" spans="1:11" x14ac:dyDescent="0.25">
      <c r="A44" s="63">
        <f t="shared" ref="A44:A51" si="6">A45-1</f>
        <v>2016</v>
      </c>
      <c r="B44" s="30">
        <v>0</v>
      </c>
      <c r="C44" s="77">
        <v>0</v>
      </c>
      <c r="E44" s="63">
        <f t="shared" ref="E44:E51" si="7">E45-1</f>
        <v>2016</v>
      </c>
      <c r="F44" s="30">
        <v>0</v>
      </c>
      <c r="G44" s="77">
        <v>0</v>
      </c>
      <c r="I44" s="63">
        <f t="shared" ref="I44:I51" si="8">I45-1</f>
        <v>2016</v>
      </c>
      <c r="J44" s="30">
        <v>0</v>
      </c>
      <c r="K44" s="77">
        <v>0</v>
      </c>
    </row>
    <row r="45" spans="1:11" x14ac:dyDescent="0.25">
      <c r="A45" s="63">
        <f t="shared" si="6"/>
        <v>2017</v>
      </c>
      <c r="B45" s="30">
        <v>0</v>
      </c>
      <c r="C45" s="77">
        <v>0</v>
      </c>
      <c r="E45" s="63">
        <f t="shared" si="7"/>
        <v>2017</v>
      </c>
      <c r="F45" s="30">
        <v>0</v>
      </c>
      <c r="G45" s="77">
        <v>0</v>
      </c>
      <c r="I45" s="63">
        <f t="shared" si="8"/>
        <v>2017</v>
      </c>
      <c r="J45" s="30">
        <v>0</v>
      </c>
      <c r="K45" s="77">
        <v>0</v>
      </c>
    </row>
    <row r="46" spans="1:11" x14ac:dyDescent="0.25">
      <c r="A46" s="63">
        <f t="shared" si="6"/>
        <v>2018</v>
      </c>
      <c r="B46" s="30">
        <v>0</v>
      </c>
      <c r="C46" s="77">
        <v>0</v>
      </c>
      <c r="E46" s="63">
        <f t="shared" si="7"/>
        <v>2018</v>
      </c>
      <c r="F46" s="30">
        <v>0</v>
      </c>
      <c r="G46" s="77">
        <v>0</v>
      </c>
      <c r="I46" s="63">
        <f t="shared" si="8"/>
        <v>2018</v>
      </c>
      <c r="J46" s="30">
        <v>0</v>
      </c>
      <c r="K46" s="77">
        <v>0</v>
      </c>
    </row>
    <row r="47" spans="1:11" x14ac:dyDescent="0.25">
      <c r="A47" s="63">
        <f t="shared" si="6"/>
        <v>2019</v>
      </c>
      <c r="B47" s="30">
        <v>0</v>
      </c>
      <c r="C47" s="77">
        <v>0</v>
      </c>
      <c r="E47" s="63">
        <f t="shared" si="7"/>
        <v>2019</v>
      </c>
      <c r="F47" s="30">
        <v>0</v>
      </c>
      <c r="G47" s="77">
        <v>0</v>
      </c>
      <c r="I47" s="63">
        <f t="shared" si="8"/>
        <v>2019</v>
      </c>
      <c r="J47" s="30">
        <v>0</v>
      </c>
      <c r="K47" s="77">
        <v>0</v>
      </c>
    </row>
    <row r="48" spans="1:11" x14ac:dyDescent="0.25">
      <c r="A48" s="63">
        <f t="shared" si="6"/>
        <v>2020</v>
      </c>
      <c r="B48" s="30">
        <v>0</v>
      </c>
      <c r="C48" s="77">
        <v>0</v>
      </c>
      <c r="E48" s="63">
        <f t="shared" si="7"/>
        <v>2020</v>
      </c>
      <c r="F48" s="30">
        <v>0</v>
      </c>
      <c r="G48" s="77">
        <v>0</v>
      </c>
      <c r="I48" s="63">
        <f t="shared" si="8"/>
        <v>2020</v>
      </c>
      <c r="J48" s="30">
        <v>0</v>
      </c>
      <c r="K48" s="77">
        <v>0</v>
      </c>
    </row>
    <row r="49" spans="1:11" x14ac:dyDescent="0.25">
      <c r="A49" s="63">
        <f t="shared" si="6"/>
        <v>2021</v>
      </c>
      <c r="B49" s="30">
        <v>0</v>
      </c>
      <c r="C49" s="77">
        <v>0</v>
      </c>
      <c r="E49" s="63">
        <f t="shared" si="7"/>
        <v>2021</v>
      </c>
      <c r="F49" s="30">
        <v>0</v>
      </c>
      <c r="G49" s="77">
        <v>0</v>
      </c>
      <c r="I49" s="63">
        <f t="shared" si="8"/>
        <v>2021</v>
      </c>
      <c r="J49" s="30">
        <v>0</v>
      </c>
      <c r="K49" s="77">
        <v>0</v>
      </c>
    </row>
    <row r="50" spans="1:11" x14ac:dyDescent="0.25">
      <c r="A50" s="63">
        <f t="shared" si="6"/>
        <v>2022</v>
      </c>
      <c r="B50" s="30">
        <v>0</v>
      </c>
      <c r="C50" s="77">
        <v>0</v>
      </c>
      <c r="E50" s="63">
        <f t="shared" si="7"/>
        <v>2022</v>
      </c>
      <c r="F50" s="30">
        <v>0</v>
      </c>
      <c r="G50" s="77">
        <v>0</v>
      </c>
      <c r="I50" s="63">
        <f t="shared" si="8"/>
        <v>2022</v>
      </c>
      <c r="J50" s="30">
        <v>0</v>
      </c>
      <c r="K50" s="77">
        <v>0</v>
      </c>
    </row>
    <row r="51" spans="1:11" x14ac:dyDescent="0.25">
      <c r="A51" s="63">
        <f t="shared" si="6"/>
        <v>2023</v>
      </c>
      <c r="B51" s="30">
        <v>0</v>
      </c>
      <c r="C51" s="77">
        <v>0</v>
      </c>
      <c r="E51" s="63">
        <f t="shared" si="7"/>
        <v>2023</v>
      </c>
      <c r="F51" s="30">
        <v>0</v>
      </c>
      <c r="G51" s="77">
        <v>0</v>
      </c>
      <c r="I51" s="63">
        <f t="shared" si="8"/>
        <v>2023</v>
      </c>
      <c r="J51" s="30">
        <v>0</v>
      </c>
      <c r="K51" s="77">
        <v>0</v>
      </c>
    </row>
    <row r="52" spans="1:11" x14ac:dyDescent="0.25">
      <c r="A52" s="63">
        <f>A53-1</f>
        <v>2024</v>
      </c>
      <c r="B52" s="30">
        <v>0</v>
      </c>
      <c r="C52" s="77">
        <v>0</v>
      </c>
      <c r="E52" s="63">
        <f>E53-1</f>
        <v>2024</v>
      </c>
      <c r="F52" s="30">
        <v>0</v>
      </c>
      <c r="G52" s="77">
        <v>0</v>
      </c>
      <c r="I52" s="63">
        <f>I53-1</f>
        <v>2024</v>
      </c>
      <c r="J52" s="30">
        <v>0</v>
      </c>
      <c r="K52" s="77">
        <v>0</v>
      </c>
    </row>
    <row r="53" spans="1:11" x14ac:dyDescent="0.25">
      <c r="A53" s="63">
        <f>Instructions!$B$2</f>
        <v>2025</v>
      </c>
      <c r="B53" s="30">
        <v>0</v>
      </c>
      <c r="C53" s="77">
        <v>0</v>
      </c>
      <c r="E53" s="63">
        <f>Instructions!$B$2</f>
        <v>2025</v>
      </c>
      <c r="F53" s="30">
        <v>0</v>
      </c>
      <c r="G53" s="77">
        <v>0</v>
      </c>
      <c r="I53" s="63">
        <f>Instructions!$B$2</f>
        <v>2025</v>
      </c>
      <c r="J53" s="30">
        <v>0</v>
      </c>
      <c r="K53" s="77">
        <v>0</v>
      </c>
    </row>
    <row r="54" spans="1:11" ht="14.4" thickBot="1" x14ac:dyDescent="0.3">
      <c r="A54" s="65" t="s">
        <v>37</v>
      </c>
      <c r="B54" s="3">
        <f>SUM(B43:B53)</f>
        <v>0</v>
      </c>
      <c r="C54" s="4">
        <f>SUM(C43:C53)</f>
        <v>0</v>
      </c>
      <c r="D54" s="11"/>
      <c r="E54" s="65" t="s">
        <v>37</v>
      </c>
      <c r="F54" s="3">
        <f>SUM(F43:F53)</f>
        <v>0</v>
      </c>
      <c r="G54" s="4">
        <f>SUM(G43:G53)</f>
        <v>0</v>
      </c>
      <c r="H54" s="11"/>
      <c r="I54" s="65" t="s">
        <v>37</v>
      </c>
      <c r="J54" s="3">
        <f>SUM(J43:J53)</f>
        <v>0</v>
      </c>
      <c r="K54" s="4">
        <f>SUM(K43:K53)</f>
        <v>0</v>
      </c>
    </row>
    <row r="55" spans="1:11" ht="14.4" thickBot="1" x14ac:dyDescent="0.3"/>
    <row r="56" spans="1:11" x14ac:dyDescent="0.25">
      <c r="A56" s="109" t="s">
        <v>57</v>
      </c>
      <c r="B56" s="110"/>
      <c r="C56" s="111"/>
      <c r="E56" s="109" t="s">
        <v>58</v>
      </c>
      <c r="F56" s="110"/>
      <c r="G56" s="111"/>
      <c r="I56" s="109" t="s">
        <v>59</v>
      </c>
      <c r="J56" s="110"/>
      <c r="K56" s="111"/>
    </row>
    <row r="57" spans="1:11" ht="14.4" thickBot="1" x14ac:dyDescent="0.3">
      <c r="A57" s="106" t="s">
        <v>22</v>
      </c>
      <c r="B57" s="107"/>
      <c r="C57" s="108"/>
      <c r="E57" s="106" t="s">
        <v>41</v>
      </c>
      <c r="F57" s="107"/>
      <c r="G57" s="108"/>
      <c r="I57" s="106" t="s">
        <v>42</v>
      </c>
      <c r="J57" s="107"/>
      <c r="K57" s="108"/>
    </row>
    <row r="58" spans="1:11" x14ac:dyDescent="0.25">
      <c r="A58" s="104" t="s">
        <v>44</v>
      </c>
      <c r="B58" s="54">
        <v>23</v>
      </c>
      <c r="C58" s="55">
        <v>24</v>
      </c>
      <c r="D58" s="11"/>
      <c r="E58" s="104" t="s">
        <v>44</v>
      </c>
      <c r="F58" s="54">
        <v>23</v>
      </c>
      <c r="G58" s="55">
        <v>24</v>
      </c>
      <c r="H58" s="11"/>
      <c r="I58" s="104" t="s">
        <v>44</v>
      </c>
      <c r="J58" s="54">
        <v>23</v>
      </c>
      <c r="K58" s="55">
        <v>24</v>
      </c>
    </row>
    <row r="59" spans="1:11" ht="41.4" x14ac:dyDescent="0.25">
      <c r="A59" s="105"/>
      <c r="B59" s="56" t="s">
        <v>46</v>
      </c>
      <c r="C59" s="57" t="s">
        <v>47</v>
      </c>
      <c r="D59" s="11"/>
      <c r="E59" s="105"/>
      <c r="F59" s="56" t="s">
        <v>46</v>
      </c>
      <c r="G59" s="57" t="s">
        <v>47</v>
      </c>
      <c r="H59" s="11"/>
      <c r="I59" s="105"/>
      <c r="J59" s="56" t="s">
        <v>46</v>
      </c>
      <c r="K59" s="57" t="s">
        <v>47</v>
      </c>
    </row>
    <row r="60" spans="1:11" x14ac:dyDescent="0.25">
      <c r="A60" s="76" t="s">
        <v>36</v>
      </c>
      <c r="B60" s="30">
        <v>0</v>
      </c>
      <c r="C60" s="77">
        <v>0</v>
      </c>
      <c r="E60" s="76" t="s">
        <v>36</v>
      </c>
      <c r="F60" s="31">
        <v>0</v>
      </c>
      <c r="G60" s="79">
        <v>0</v>
      </c>
      <c r="I60" s="76" t="s">
        <v>36</v>
      </c>
      <c r="J60" s="31">
        <v>0</v>
      </c>
      <c r="K60" s="79">
        <v>0</v>
      </c>
    </row>
    <row r="61" spans="1:11" x14ac:dyDescent="0.25">
      <c r="A61" s="63">
        <f t="shared" ref="A61:A68" si="9">A62-1</f>
        <v>2016</v>
      </c>
      <c r="B61" s="30">
        <v>0</v>
      </c>
      <c r="C61" s="77">
        <v>0</v>
      </c>
      <c r="E61" s="5"/>
      <c r="F61" s="6"/>
      <c r="G61" s="7"/>
      <c r="I61" s="5"/>
      <c r="J61" s="6"/>
      <c r="K61" s="7"/>
    </row>
    <row r="62" spans="1:11" x14ac:dyDescent="0.25">
      <c r="A62" s="63">
        <f t="shared" si="9"/>
        <v>2017</v>
      </c>
      <c r="B62" s="30">
        <v>0</v>
      </c>
      <c r="C62" s="77">
        <v>0</v>
      </c>
      <c r="E62" s="5"/>
      <c r="F62" s="6"/>
      <c r="G62" s="7"/>
      <c r="I62" s="5"/>
      <c r="J62" s="6"/>
      <c r="K62" s="7"/>
    </row>
    <row r="63" spans="1:11" x14ac:dyDescent="0.25">
      <c r="A63" s="63">
        <f t="shared" si="9"/>
        <v>2018</v>
      </c>
      <c r="B63" s="30">
        <v>0</v>
      </c>
      <c r="C63" s="77">
        <v>0</v>
      </c>
      <c r="E63" s="5"/>
      <c r="F63" s="6"/>
      <c r="G63" s="7"/>
      <c r="I63" s="5"/>
      <c r="J63" s="6"/>
      <c r="K63" s="7"/>
    </row>
    <row r="64" spans="1:11" x14ac:dyDescent="0.25">
      <c r="A64" s="63">
        <f t="shared" si="9"/>
        <v>2019</v>
      </c>
      <c r="B64" s="30">
        <v>0</v>
      </c>
      <c r="C64" s="77">
        <v>0</v>
      </c>
      <c r="E64" s="5"/>
      <c r="F64" s="6"/>
      <c r="G64" s="7"/>
      <c r="I64" s="5"/>
      <c r="J64" s="6"/>
      <c r="K64" s="7"/>
    </row>
    <row r="65" spans="1:11" x14ac:dyDescent="0.25">
      <c r="A65" s="63">
        <f t="shared" si="9"/>
        <v>2020</v>
      </c>
      <c r="B65" s="30">
        <v>0</v>
      </c>
      <c r="C65" s="77">
        <v>0</v>
      </c>
      <c r="E65" s="5"/>
      <c r="F65" s="6"/>
      <c r="G65" s="7"/>
      <c r="I65" s="5"/>
      <c r="J65" s="6"/>
      <c r="K65" s="7"/>
    </row>
    <row r="66" spans="1:11" x14ac:dyDescent="0.25">
      <c r="A66" s="63">
        <f t="shared" si="9"/>
        <v>2021</v>
      </c>
      <c r="B66" s="30">
        <v>0</v>
      </c>
      <c r="C66" s="77">
        <v>0</v>
      </c>
      <c r="E66" s="5"/>
      <c r="F66" s="6"/>
      <c r="G66" s="7"/>
      <c r="I66" s="5"/>
      <c r="J66" s="6"/>
      <c r="K66" s="7"/>
    </row>
    <row r="67" spans="1:11" x14ac:dyDescent="0.25">
      <c r="A67" s="63">
        <f t="shared" si="9"/>
        <v>2022</v>
      </c>
      <c r="B67" s="30">
        <v>0</v>
      </c>
      <c r="C67" s="77">
        <v>0</v>
      </c>
      <c r="E67" s="5"/>
      <c r="F67" s="6"/>
      <c r="G67" s="7"/>
      <c r="I67" s="5"/>
      <c r="J67" s="6"/>
      <c r="K67" s="7"/>
    </row>
    <row r="68" spans="1:11" x14ac:dyDescent="0.25">
      <c r="A68" s="63">
        <f t="shared" si="9"/>
        <v>2023</v>
      </c>
      <c r="B68" s="30">
        <v>0</v>
      </c>
      <c r="C68" s="77">
        <v>0</v>
      </c>
      <c r="E68" s="5"/>
      <c r="F68" s="6"/>
      <c r="G68" s="7"/>
      <c r="I68" s="5"/>
      <c r="J68" s="6"/>
      <c r="K68" s="7"/>
    </row>
    <row r="69" spans="1:11" x14ac:dyDescent="0.25">
      <c r="A69" s="63">
        <f>A70-1</f>
        <v>2024</v>
      </c>
      <c r="B69" s="30">
        <v>0</v>
      </c>
      <c r="C69" s="77">
        <v>0</v>
      </c>
      <c r="E69" s="63">
        <f>E70-1</f>
        <v>2024</v>
      </c>
      <c r="F69" s="31">
        <v>0</v>
      </c>
      <c r="G69" s="79">
        <v>0</v>
      </c>
      <c r="I69" s="63">
        <f>I70-1</f>
        <v>2024</v>
      </c>
      <c r="J69" s="31">
        <v>0</v>
      </c>
      <c r="K69" s="79">
        <v>0</v>
      </c>
    </row>
    <row r="70" spans="1:11" x14ac:dyDescent="0.25">
      <c r="A70" s="63">
        <f>Instructions!$B$2</f>
        <v>2025</v>
      </c>
      <c r="B70" s="30">
        <v>0</v>
      </c>
      <c r="C70" s="77">
        <v>0</v>
      </c>
      <c r="E70" s="63">
        <f>Instructions!$B$2</f>
        <v>2025</v>
      </c>
      <c r="F70" s="31">
        <v>0</v>
      </c>
      <c r="G70" s="79">
        <v>0</v>
      </c>
      <c r="I70" s="63">
        <f>Instructions!$B$2</f>
        <v>2025</v>
      </c>
      <c r="J70" s="31">
        <v>0</v>
      </c>
      <c r="K70" s="79">
        <v>0</v>
      </c>
    </row>
    <row r="71" spans="1:11" ht="14.4" thickBot="1" x14ac:dyDescent="0.3">
      <c r="A71" s="65" t="s">
        <v>37</v>
      </c>
      <c r="B71" s="3">
        <f>SUM(B60:B70)</f>
        <v>0</v>
      </c>
      <c r="C71" s="4">
        <f>SUM(C60:C70)</f>
        <v>0</v>
      </c>
      <c r="D71" s="11"/>
      <c r="E71" s="65" t="s">
        <v>37</v>
      </c>
      <c r="F71" s="3">
        <f>SUM(F60:F70)</f>
        <v>0</v>
      </c>
      <c r="G71" s="4">
        <f>SUM(G60:G70)</f>
        <v>0</v>
      </c>
      <c r="H71" s="11"/>
      <c r="I71" s="65" t="s">
        <v>37</v>
      </c>
      <c r="J71" s="3">
        <f>SUM(J60:J70)</f>
        <v>0</v>
      </c>
      <c r="K71" s="4">
        <f>SUM(K60:K70)</f>
        <v>0</v>
      </c>
    </row>
    <row r="72" spans="1:11" ht="14.4" thickBot="1" x14ac:dyDescent="0.3"/>
    <row r="73" spans="1:11" x14ac:dyDescent="0.25">
      <c r="A73" s="109" t="s">
        <v>60</v>
      </c>
      <c r="B73" s="110"/>
      <c r="C73" s="111"/>
      <c r="E73" s="109" t="s">
        <v>61</v>
      </c>
      <c r="F73" s="110"/>
      <c r="G73" s="111"/>
      <c r="I73" s="109" t="s">
        <v>61</v>
      </c>
      <c r="J73" s="110"/>
      <c r="K73" s="111"/>
    </row>
    <row r="74" spans="1:11" ht="14.4" thickBot="1" x14ac:dyDescent="0.3">
      <c r="A74" s="106" t="s">
        <v>4</v>
      </c>
      <c r="B74" s="107"/>
      <c r="C74" s="108"/>
      <c r="E74" s="106" t="s">
        <v>43</v>
      </c>
      <c r="F74" s="107"/>
      <c r="G74" s="108"/>
      <c r="I74" s="106" t="s">
        <v>39</v>
      </c>
      <c r="J74" s="107"/>
      <c r="K74" s="108"/>
    </row>
    <row r="75" spans="1:11" x14ac:dyDescent="0.25">
      <c r="A75" s="104" t="s">
        <v>44</v>
      </c>
      <c r="B75" s="54">
        <v>23</v>
      </c>
      <c r="C75" s="55">
        <v>24</v>
      </c>
      <c r="E75" s="104" t="s">
        <v>44</v>
      </c>
      <c r="F75" s="54">
        <v>23</v>
      </c>
      <c r="G75" s="55">
        <v>24</v>
      </c>
      <c r="I75" s="104" t="s">
        <v>44</v>
      </c>
      <c r="J75" s="54">
        <v>23</v>
      </c>
      <c r="K75" s="55">
        <v>24</v>
      </c>
    </row>
    <row r="76" spans="1:11" ht="41.4" x14ac:dyDescent="0.25">
      <c r="A76" s="105"/>
      <c r="B76" s="56" t="s">
        <v>46</v>
      </c>
      <c r="C76" s="57" t="s">
        <v>47</v>
      </c>
      <c r="E76" s="105"/>
      <c r="F76" s="56" t="s">
        <v>46</v>
      </c>
      <c r="G76" s="57" t="s">
        <v>47</v>
      </c>
      <c r="I76" s="105"/>
      <c r="J76" s="56" t="s">
        <v>46</v>
      </c>
      <c r="K76" s="57" t="s">
        <v>47</v>
      </c>
    </row>
    <row r="77" spans="1:11" x14ac:dyDescent="0.25">
      <c r="A77" s="76" t="s">
        <v>36</v>
      </c>
      <c r="B77" s="31">
        <v>0</v>
      </c>
      <c r="C77" s="79">
        <v>0</v>
      </c>
      <c r="E77" s="76" t="s">
        <v>36</v>
      </c>
      <c r="F77" s="31">
        <v>0</v>
      </c>
      <c r="G77" s="79">
        <v>0</v>
      </c>
      <c r="I77" s="8"/>
      <c r="J77" s="6"/>
      <c r="K77" s="7"/>
    </row>
    <row r="78" spans="1:11" x14ac:dyDescent="0.25">
      <c r="A78" s="5"/>
      <c r="B78" s="6"/>
      <c r="C78" s="7"/>
      <c r="E78" s="5"/>
      <c r="F78" s="6"/>
      <c r="G78" s="7"/>
      <c r="I78" s="5"/>
      <c r="J78" s="6"/>
      <c r="K78" s="7"/>
    </row>
    <row r="79" spans="1:11" x14ac:dyDescent="0.25">
      <c r="A79" s="5"/>
      <c r="B79" s="6"/>
      <c r="C79" s="7"/>
      <c r="E79" s="5"/>
      <c r="F79" s="6"/>
      <c r="G79" s="7"/>
      <c r="I79" s="5"/>
      <c r="J79" s="6"/>
      <c r="K79" s="7"/>
    </row>
    <row r="80" spans="1:11" x14ac:dyDescent="0.25">
      <c r="A80" s="5"/>
      <c r="B80" s="6"/>
      <c r="C80" s="7"/>
      <c r="E80" s="5"/>
      <c r="F80" s="6"/>
      <c r="G80" s="7"/>
      <c r="I80" s="5"/>
      <c r="J80" s="6"/>
      <c r="K80" s="7"/>
    </row>
    <row r="81" spans="1:11" x14ac:dyDescent="0.25">
      <c r="A81" s="5"/>
      <c r="B81" s="6"/>
      <c r="C81" s="7"/>
      <c r="E81" s="5"/>
      <c r="F81" s="6"/>
      <c r="G81" s="7"/>
      <c r="I81" s="5"/>
      <c r="J81" s="6"/>
      <c r="K81" s="7"/>
    </row>
    <row r="82" spans="1:11" x14ac:dyDescent="0.25">
      <c r="A82" s="5"/>
      <c r="B82" s="6"/>
      <c r="C82" s="7"/>
      <c r="E82" s="5"/>
      <c r="F82" s="6"/>
      <c r="G82" s="7"/>
      <c r="I82" s="5"/>
      <c r="J82" s="6"/>
      <c r="K82" s="7"/>
    </row>
    <row r="83" spans="1:11" x14ac:dyDescent="0.25">
      <c r="A83" s="5"/>
      <c r="B83" s="6"/>
      <c r="C83" s="7"/>
      <c r="E83" s="5"/>
      <c r="F83" s="6"/>
      <c r="G83" s="7"/>
      <c r="I83" s="5"/>
      <c r="J83" s="6"/>
      <c r="K83" s="7"/>
    </row>
    <row r="84" spans="1:11" x14ac:dyDescent="0.25">
      <c r="A84" s="5"/>
      <c r="B84" s="6"/>
      <c r="C84" s="7"/>
      <c r="E84" s="5"/>
      <c r="F84" s="6"/>
      <c r="G84" s="7"/>
      <c r="I84" s="5"/>
      <c r="J84" s="6"/>
      <c r="K84" s="7"/>
    </row>
    <row r="85" spans="1:11" x14ac:dyDescent="0.25">
      <c r="A85" s="5"/>
      <c r="B85" s="6"/>
      <c r="C85" s="7"/>
      <c r="E85" s="5"/>
      <c r="F85" s="6"/>
      <c r="G85" s="7"/>
      <c r="I85" s="5"/>
      <c r="J85" s="6"/>
      <c r="K85" s="7"/>
    </row>
    <row r="86" spans="1:11" x14ac:dyDescent="0.25">
      <c r="A86" s="63">
        <f>A87-1</f>
        <v>2024</v>
      </c>
      <c r="B86" s="31">
        <v>0</v>
      </c>
      <c r="C86" s="79">
        <v>0</v>
      </c>
      <c r="E86" s="63">
        <f>E87-1</f>
        <v>2024</v>
      </c>
      <c r="F86" s="31">
        <v>0</v>
      </c>
      <c r="G86" s="79">
        <v>0</v>
      </c>
      <c r="I86" s="5"/>
      <c r="J86" s="6"/>
      <c r="K86" s="7"/>
    </row>
    <row r="87" spans="1:11" x14ac:dyDescent="0.25">
      <c r="A87" s="63">
        <f>Instructions!$B$2</f>
        <v>2025</v>
      </c>
      <c r="B87" s="31">
        <v>0</v>
      </c>
      <c r="C87" s="79">
        <v>0</v>
      </c>
      <c r="E87" s="63">
        <f>Instructions!$B$2</f>
        <v>2025</v>
      </c>
      <c r="F87" s="31">
        <v>0</v>
      </c>
      <c r="G87" s="79">
        <v>0</v>
      </c>
      <c r="I87" s="63">
        <f>Instructions!$B$2</f>
        <v>2025</v>
      </c>
      <c r="J87" s="78">
        <v>0</v>
      </c>
      <c r="K87" s="79">
        <v>0</v>
      </c>
    </row>
    <row r="88" spans="1:11" ht="14.4" thickBot="1" x14ac:dyDescent="0.3">
      <c r="A88" s="2" t="s">
        <v>37</v>
      </c>
      <c r="B88" s="3">
        <f>SUM(B77:B87)</f>
        <v>0</v>
      </c>
      <c r="C88" s="4">
        <f>SUM(C77:C87)</f>
        <v>0</v>
      </c>
      <c r="E88" s="65" t="s">
        <v>37</v>
      </c>
      <c r="F88" s="3">
        <f>SUM(F77:F87)</f>
        <v>0</v>
      </c>
      <c r="G88" s="4">
        <f>SUM(G77:G87)</f>
        <v>0</v>
      </c>
      <c r="I88" s="2" t="s">
        <v>37</v>
      </c>
      <c r="J88" s="3">
        <f>SUM(J77:J87)</f>
        <v>0</v>
      </c>
      <c r="K88" s="4">
        <f>SUM(K77:K87)</f>
        <v>0</v>
      </c>
    </row>
    <row r="89" spans="1:11" ht="14.4" thickBot="1" x14ac:dyDescent="0.3"/>
    <row r="90" spans="1:11" x14ac:dyDescent="0.25">
      <c r="A90" s="109" t="s">
        <v>62</v>
      </c>
      <c r="B90" s="110"/>
      <c r="C90" s="111"/>
      <c r="E90" s="109" t="s">
        <v>63</v>
      </c>
      <c r="F90" s="110"/>
      <c r="G90" s="111"/>
      <c r="I90" s="109" t="s">
        <v>64</v>
      </c>
      <c r="J90" s="110"/>
      <c r="K90" s="111"/>
    </row>
    <row r="91" spans="1:11" ht="14.4" thickBot="1" x14ac:dyDescent="0.3">
      <c r="A91" s="106" t="s">
        <v>6</v>
      </c>
      <c r="B91" s="107"/>
      <c r="C91" s="108"/>
      <c r="E91" s="106" t="s">
        <v>66</v>
      </c>
      <c r="F91" s="107"/>
      <c r="G91" s="108"/>
      <c r="I91" s="106" t="s">
        <v>67</v>
      </c>
      <c r="J91" s="107"/>
      <c r="K91" s="108"/>
    </row>
    <row r="92" spans="1:11" x14ac:dyDescent="0.25">
      <c r="A92" s="104" t="s">
        <v>44</v>
      </c>
      <c r="B92" s="54">
        <v>23</v>
      </c>
      <c r="C92" s="55">
        <v>24</v>
      </c>
      <c r="E92" s="104" t="s">
        <v>44</v>
      </c>
      <c r="F92" s="54">
        <v>23</v>
      </c>
      <c r="G92" s="55">
        <v>24</v>
      </c>
      <c r="I92" s="104" t="s">
        <v>44</v>
      </c>
      <c r="J92" s="54">
        <v>23</v>
      </c>
      <c r="K92" s="55">
        <v>24</v>
      </c>
    </row>
    <row r="93" spans="1:11" ht="41.4" x14ac:dyDescent="0.25">
      <c r="A93" s="105"/>
      <c r="B93" s="56" t="s">
        <v>46</v>
      </c>
      <c r="C93" s="57" t="s">
        <v>47</v>
      </c>
      <c r="E93" s="105"/>
      <c r="F93" s="56" t="s">
        <v>46</v>
      </c>
      <c r="G93" s="57" t="s">
        <v>47</v>
      </c>
      <c r="I93" s="105"/>
      <c r="J93" s="56" t="s">
        <v>46</v>
      </c>
      <c r="K93" s="57" t="s">
        <v>47</v>
      </c>
    </row>
    <row r="94" spans="1:11" x14ac:dyDescent="0.25">
      <c r="A94" s="76" t="s">
        <v>36</v>
      </c>
      <c r="B94" s="31">
        <v>0</v>
      </c>
      <c r="C94" s="79">
        <v>0</v>
      </c>
      <c r="E94" s="1" t="s">
        <v>36</v>
      </c>
      <c r="F94" s="31">
        <v>0</v>
      </c>
      <c r="G94" s="79">
        <v>0</v>
      </c>
      <c r="I94" s="1" t="s">
        <v>36</v>
      </c>
      <c r="J94" s="31">
        <v>0</v>
      </c>
      <c r="K94" s="79">
        <v>0</v>
      </c>
    </row>
    <row r="95" spans="1:11" x14ac:dyDescent="0.25">
      <c r="A95" s="5"/>
      <c r="B95" s="6"/>
      <c r="C95" s="7"/>
      <c r="E95" s="5"/>
      <c r="F95" s="6"/>
      <c r="G95" s="7"/>
      <c r="I95" s="5"/>
      <c r="J95" s="6"/>
      <c r="K95" s="7"/>
    </row>
    <row r="96" spans="1:11" x14ac:dyDescent="0.25">
      <c r="A96" s="5"/>
      <c r="B96" s="6"/>
      <c r="C96" s="7"/>
      <c r="E96" s="5"/>
      <c r="F96" s="6"/>
      <c r="G96" s="7"/>
      <c r="I96" s="5"/>
      <c r="J96" s="6"/>
      <c r="K96" s="7"/>
    </row>
    <row r="97" spans="1:11" x14ac:dyDescent="0.25">
      <c r="A97" s="5"/>
      <c r="B97" s="6"/>
      <c r="C97" s="7"/>
      <c r="E97" s="5"/>
      <c r="F97" s="6"/>
      <c r="G97" s="7"/>
      <c r="I97" s="5"/>
      <c r="J97" s="6"/>
      <c r="K97" s="7"/>
    </row>
    <row r="98" spans="1:11" x14ac:dyDescent="0.25">
      <c r="A98" s="5"/>
      <c r="B98" s="6"/>
      <c r="C98" s="7"/>
      <c r="E98" s="5"/>
      <c r="F98" s="6"/>
      <c r="G98" s="7"/>
      <c r="I98" s="5"/>
      <c r="J98" s="6"/>
      <c r="K98" s="7"/>
    </row>
    <row r="99" spans="1:11" x14ac:dyDescent="0.25">
      <c r="A99" s="5"/>
      <c r="B99" s="6"/>
      <c r="C99" s="7"/>
      <c r="E99" s="5"/>
      <c r="F99" s="6"/>
      <c r="G99" s="7"/>
      <c r="I99" s="5"/>
      <c r="J99" s="6"/>
      <c r="K99" s="7"/>
    </row>
    <row r="100" spans="1:11" x14ac:dyDescent="0.25">
      <c r="A100" s="5"/>
      <c r="B100" s="6"/>
      <c r="C100" s="7"/>
      <c r="E100" s="5"/>
      <c r="F100" s="6"/>
      <c r="G100" s="7"/>
      <c r="I100" s="5"/>
      <c r="J100" s="6"/>
      <c r="K100" s="7"/>
    </row>
    <row r="101" spans="1:11" x14ac:dyDescent="0.25">
      <c r="A101" s="5"/>
      <c r="B101" s="6"/>
      <c r="C101" s="7"/>
      <c r="E101" s="5"/>
      <c r="F101" s="6"/>
      <c r="G101" s="7"/>
      <c r="I101" s="5"/>
      <c r="J101" s="6"/>
      <c r="K101" s="7"/>
    </row>
    <row r="102" spans="1:11" x14ac:dyDescent="0.25">
      <c r="A102" s="5"/>
      <c r="B102" s="6"/>
      <c r="C102" s="7"/>
      <c r="E102" s="5"/>
      <c r="F102" s="6"/>
      <c r="G102" s="7"/>
      <c r="I102" s="5"/>
      <c r="J102" s="6"/>
      <c r="K102" s="7"/>
    </row>
    <row r="103" spans="1:11" x14ac:dyDescent="0.25">
      <c r="A103" s="63">
        <f>A104-1</f>
        <v>2024</v>
      </c>
      <c r="B103" s="31">
        <v>0</v>
      </c>
      <c r="C103" s="79">
        <v>0</v>
      </c>
      <c r="E103" s="63">
        <f>E104-1</f>
        <v>2024</v>
      </c>
      <c r="F103" s="31">
        <v>0</v>
      </c>
      <c r="G103" s="79">
        <v>0</v>
      </c>
      <c r="I103" s="63">
        <f>I104-1</f>
        <v>2024</v>
      </c>
      <c r="J103" s="31">
        <v>0</v>
      </c>
      <c r="K103" s="79">
        <v>0</v>
      </c>
    </row>
    <row r="104" spans="1:11" x14ac:dyDescent="0.25">
      <c r="A104" s="63">
        <f>Instructions!$B$2</f>
        <v>2025</v>
      </c>
      <c r="B104" s="31">
        <v>0</v>
      </c>
      <c r="C104" s="79">
        <v>0</v>
      </c>
      <c r="E104" s="63">
        <f>Instructions!$B$2</f>
        <v>2025</v>
      </c>
      <c r="F104" s="31">
        <v>0</v>
      </c>
      <c r="G104" s="79">
        <v>0</v>
      </c>
      <c r="I104" s="63">
        <f>Instructions!$B$2</f>
        <v>2025</v>
      </c>
      <c r="J104" s="31">
        <v>0</v>
      </c>
      <c r="K104" s="79">
        <v>0</v>
      </c>
    </row>
    <row r="105" spans="1:11" ht="14.4" thickBot="1" x14ac:dyDescent="0.3">
      <c r="A105" s="2" t="s">
        <v>37</v>
      </c>
      <c r="B105" s="3">
        <f>SUM(B94:B104)</f>
        <v>0</v>
      </c>
      <c r="C105" s="4">
        <f>SUM(C94:C104)</f>
        <v>0</v>
      </c>
      <c r="E105" s="2" t="s">
        <v>37</v>
      </c>
      <c r="F105" s="3">
        <f>SUM(F94:F104)</f>
        <v>0</v>
      </c>
      <c r="G105" s="4">
        <f>SUM(G94:G104)</f>
        <v>0</v>
      </c>
      <c r="I105" s="2" t="s">
        <v>37</v>
      </c>
      <c r="J105" s="3">
        <f>SUM(J94:J104)</f>
        <v>0</v>
      </c>
      <c r="K105" s="4">
        <f>SUM(K94:K104)</f>
        <v>0</v>
      </c>
    </row>
    <row r="106" spans="1:11" ht="14.4" thickBot="1" x14ac:dyDescent="0.3"/>
    <row r="107" spans="1:11" x14ac:dyDescent="0.25">
      <c r="A107" s="109" t="s">
        <v>65</v>
      </c>
      <c r="B107" s="110"/>
      <c r="C107" s="111"/>
      <c r="E107" s="109" t="s">
        <v>69</v>
      </c>
      <c r="F107" s="110"/>
      <c r="G107" s="111"/>
      <c r="I107" s="109" t="s">
        <v>70</v>
      </c>
      <c r="J107" s="110"/>
      <c r="K107" s="111"/>
    </row>
    <row r="108" spans="1:11" ht="14.4" thickBot="1" x14ac:dyDescent="0.3">
      <c r="A108" s="106" t="s">
        <v>68</v>
      </c>
      <c r="B108" s="107"/>
      <c r="C108" s="108"/>
      <c r="E108" s="106" t="s">
        <v>28</v>
      </c>
      <c r="F108" s="107"/>
      <c r="G108" s="108"/>
      <c r="I108" s="106" t="s">
        <v>27</v>
      </c>
      <c r="J108" s="107"/>
      <c r="K108" s="108"/>
    </row>
    <row r="109" spans="1:11" x14ac:dyDescent="0.25">
      <c r="A109" s="104" t="s">
        <v>44</v>
      </c>
      <c r="B109" s="54">
        <v>23</v>
      </c>
      <c r="C109" s="55">
        <v>24</v>
      </c>
      <c r="E109" s="104" t="s">
        <v>44</v>
      </c>
      <c r="F109" s="54">
        <v>23</v>
      </c>
      <c r="G109" s="55">
        <v>24</v>
      </c>
      <c r="I109" s="104" t="s">
        <v>44</v>
      </c>
      <c r="J109" s="54">
        <v>23</v>
      </c>
      <c r="K109" s="55">
        <v>24</v>
      </c>
    </row>
    <row r="110" spans="1:11" ht="41.4" x14ac:dyDescent="0.25">
      <c r="A110" s="105"/>
      <c r="B110" s="56" t="s">
        <v>46</v>
      </c>
      <c r="C110" s="57" t="s">
        <v>47</v>
      </c>
      <c r="E110" s="105"/>
      <c r="F110" s="56" t="s">
        <v>46</v>
      </c>
      <c r="G110" s="57" t="s">
        <v>47</v>
      </c>
      <c r="I110" s="105"/>
      <c r="J110" s="56" t="s">
        <v>46</v>
      </c>
      <c r="K110" s="57" t="s">
        <v>47</v>
      </c>
    </row>
    <row r="111" spans="1:11" x14ac:dyDescent="0.25">
      <c r="A111" s="1" t="s">
        <v>36</v>
      </c>
      <c r="B111" s="31">
        <v>0</v>
      </c>
      <c r="C111" s="79">
        <v>0</v>
      </c>
      <c r="E111" s="76" t="s">
        <v>36</v>
      </c>
      <c r="F111" s="30">
        <v>0</v>
      </c>
      <c r="G111" s="77">
        <v>0</v>
      </c>
      <c r="I111" s="76" t="s">
        <v>36</v>
      </c>
      <c r="J111" s="30">
        <v>0</v>
      </c>
      <c r="K111" s="77">
        <v>0</v>
      </c>
    </row>
    <row r="112" spans="1:11" x14ac:dyDescent="0.25">
      <c r="A112" s="5"/>
      <c r="B112" s="6"/>
      <c r="C112" s="7"/>
      <c r="E112" s="63">
        <f t="shared" ref="E112:E119" si="10">E113-1</f>
        <v>2016</v>
      </c>
      <c r="F112" s="30">
        <v>0</v>
      </c>
      <c r="G112" s="77">
        <v>0</v>
      </c>
      <c r="I112" s="63">
        <f t="shared" ref="I112:I119" si="11">I113-1</f>
        <v>2016</v>
      </c>
      <c r="J112" s="30">
        <v>0</v>
      </c>
      <c r="K112" s="77">
        <v>0</v>
      </c>
    </row>
    <row r="113" spans="1:13" x14ac:dyDescent="0.25">
      <c r="A113" s="5"/>
      <c r="B113" s="6"/>
      <c r="C113" s="7"/>
      <c r="E113" s="63">
        <f t="shared" si="10"/>
        <v>2017</v>
      </c>
      <c r="F113" s="30">
        <v>0</v>
      </c>
      <c r="G113" s="77">
        <v>0</v>
      </c>
      <c r="I113" s="63">
        <f t="shared" si="11"/>
        <v>2017</v>
      </c>
      <c r="J113" s="30">
        <v>0</v>
      </c>
      <c r="K113" s="77">
        <v>0</v>
      </c>
    </row>
    <row r="114" spans="1:13" x14ac:dyDescent="0.25">
      <c r="A114" s="5"/>
      <c r="B114" s="6"/>
      <c r="C114" s="7"/>
      <c r="E114" s="63">
        <f t="shared" si="10"/>
        <v>2018</v>
      </c>
      <c r="F114" s="30">
        <v>0</v>
      </c>
      <c r="G114" s="77">
        <v>0</v>
      </c>
      <c r="I114" s="63">
        <f t="shared" si="11"/>
        <v>2018</v>
      </c>
      <c r="J114" s="30">
        <v>0</v>
      </c>
      <c r="K114" s="77">
        <v>0</v>
      </c>
    </row>
    <row r="115" spans="1:13" x14ac:dyDescent="0.25">
      <c r="A115" s="5"/>
      <c r="B115" s="6"/>
      <c r="C115" s="7"/>
      <c r="E115" s="63">
        <f t="shared" si="10"/>
        <v>2019</v>
      </c>
      <c r="F115" s="30">
        <v>0</v>
      </c>
      <c r="G115" s="77">
        <v>0</v>
      </c>
      <c r="I115" s="63">
        <f t="shared" si="11"/>
        <v>2019</v>
      </c>
      <c r="J115" s="30">
        <v>0</v>
      </c>
      <c r="K115" s="77">
        <v>0</v>
      </c>
    </row>
    <row r="116" spans="1:13" x14ac:dyDescent="0.25">
      <c r="A116" s="5"/>
      <c r="B116" s="6"/>
      <c r="C116" s="7"/>
      <c r="E116" s="63">
        <f t="shared" si="10"/>
        <v>2020</v>
      </c>
      <c r="F116" s="30">
        <v>0</v>
      </c>
      <c r="G116" s="77">
        <v>0</v>
      </c>
      <c r="I116" s="63">
        <f t="shared" si="11"/>
        <v>2020</v>
      </c>
      <c r="J116" s="30">
        <v>0</v>
      </c>
      <c r="K116" s="77">
        <v>0</v>
      </c>
    </row>
    <row r="117" spans="1:13" x14ac:dyDescent="0.25">
      <c r="A117" s="5"/>
      <c r="B117" s="6"/>
      <c r="C117" s="7"/>
      <c r="E117" s="63">
        <f t="shared" si="10"/>
        <v>2021</v>
      </c>
      <c r="F117" s="30">
        <v>0</v>
      </c>
      <c r="G117" s="77">
        <v>0</v>
      </c>
      <c r="I117" s="63">
        <f t="shared" si="11"/>
        <v>2021</v>
      </c>
      <c r="J117" s="30">
        <v>0</v>
      </c>
      <c r="K117" s="77">
        <v>0</v>
      </c>
    </row>
    <row r="118" spans="1:13" x14ac:dyDescent="0.25">
      <c r="A118" s="5"/>
      <c r="B118" s="6"/>
      <c r="C118" s="7"/>
      <c r="E118" s="63">
        <f t="shared" si="10"/>
        <v>2022</v>
      </c>
      <c r="F118" s="30">
        <v>0</v>
      </c>
      <c r="G118" s="77">
        <v>0</v>
      </c>
      <c r="I118" s="63">
        <f t="shared" si="11"/>
        <v>2022</v>
      </c>
      <c r="J118" s="30">
        <v>0</v>
      </c>
      <c r="K118" s="77">
        <v>0</v>
      </c>
    </row>
    <row r="119" spans="1:13" x14ac:dyDescent="0.25">
      <c r="A119" s="5"/>
      <c r="B119" s="6"/>
      <c r="C119" s="7"/>
      <c r="E119" s="63">
        <f t="shared" si="10"/>
        <v>2023</v>
      </c>
      <c r="F119" s="30">
        <v>0</v>
      </c>
      <c r="G119" s="77">
        <v>0</v>
      </c>
      <c r="I119" s="63">
        <f t="shared" si="11"/>
        <v>2023</v>
      </c>
      <c r="J119" s="30">
        <v>0</v>
      </c>
      <c r="K119" s="77">
        <v>0</v>
      </c>
    </row>
    <row r="120" spans="1:13" x14ac:dyDescent="0.25">
      <c r="A120" s="63">
        <f>A121-1</f>
        <v>2024</v>
      </c>
      <c r="B120" s="31">
        <v>0</v>
      </c>
      <c r="C120" s="79">
        <v>0</v>
      </c>
      <c r="E120" s="63">
        <f>E121-1</f>
        <v>2024</v>
      </c>
      <c r="F120" s="30">
        <v>0</v>
      </c>
      <c r="G120" s="77">
        <v>0</v>
      </c>
      <c r="I120" s="63">
        <f>I121-1</f>
        <v>2024</v>
      </c>
      <c r="J120" s="30">
        <v>0</v>
      </c>
      <c r="K120" s="77">
        <v>0</v>
      </c>
    </row>
    <row r="121" spans="1:13" x14ac:dyDescent="0.25">
      <c r="A121" s="63">
        <f>Instructions!$B$2</f>
        <v>2025</v>
      </c>
      <c r="B121" s="31">
        <v>0</v>
      </c>
      <c r="C121" s="79">
        <v>0</v>
      </c>
      <c r="E121" s="63">
        <f>Instructions!$B$2</f>
        <v>2025</v>
      </c>
      <c r="F121" s="30">
        <v>0</v>
      </c>
      <c r="G121" s="77">
        <v>0</v>
      </c>
      <c r="I121" s="63">
        <f>Instructions!$B$2</f>
        <v>2025</v>
      </c>
      <c r="J121" s="30">
        <v>0</v>
      </c>
      <c r="K121" s="77">
        <v>0</v>
      </c>
    </row>
    <row r="122" spans="1:13" ht="14.4" thickBot="1" x14ac:dyDescent="0.3">
      <c r="A122" s="2" t="s">
        <v>37</v>
      </c>
      <c r="B122" s="3">
        <f>SUM(B111:B121)</f>
        <v>0</v>
      </c>
      <c r="C122" s="4">
        <f>SUM(C111:C121)</f>
        <v>0</v>
      </c>
      <c r="E122" s="2" t="s">
        <v>37</v>
      </c>
      <c r="F122" s="3">
        <f>SUM(F111:F121)</f>
        <v>0</v>
      </c>
      <c r="G122" s="4">
        <f>SUM(G111:G121)</f>
        <v>0</v>
      </c>
      <c r="I122" s="2" t="s">
        <v>37</v>
      </c>
      <c r="J122" s="3">
        <f>SUM(J111:J121)</f>
        <v>0</v>
      </c>
      <c r="K122" s="4">
        <f>SUM(K111:K121)</f>
        <v>0</v>
      </c>
    </row>
    <row r="123" spans="1:13" ht="14.4" thickBot="1" x14ac:dyDescent="0.3"/>
    <row r="124" spans="1:13" x14ac:dyDescent="0.25">
      <c r="A124" s="109" t="s">
        <v>71</v>
      </c>
      <c r="B124" s="110"/>
      <c r="C124" s="111"/>
      <c r="E124" s="109" t="s">
        <v>72</v>
      </c>
      <c r="F124" s="110"/>
      <c r="G124" s="111"/>
      <c r="I124" s="109" t="s">
        <v>73</v>
      </c>
      <c r="J124" s="110"/>
      <c r="K124" s="111"/>
    </row>
    <row r="125" spans="1:13" ht="14.4" thickBot="1" x14ac:dyDescent="0.3">
      <c r="A125" s="106" t="s">
        <v>5</v>
      </c>
      <c r="B125" s="107"/>
      <c r="C125" s="108"/>
      <c r="E125" s="106" t="s">
        <v>14</v>
      </c>
      <c r="F125" s="107"/>
      <c r="G125" s="108"/>
      <c r="I125" s="106" t="s">
        <v>74</v>
      </c>
      <c r="J125" s="107"/>
      <c r="K125" s="108"/>
    </row>
    <row r="126" spans="1:13" x14ac:dyDescent="0.25">
      <c r="A126" s="104" t="s">
        <v>44</v>
      </c>
      <c r="B126" s="54">
        <v>23</v>
      </c>
      <c r="C126" s="55">
        <v>24</v>
      </c>
      <c r="E126" s="104" t="s">
        <v>44</v>
      </c>
      <c r="F126" s="54">
        <v>23</v>
      </c>
      <c r="G126" s="55">
        <v>24</v>
      </c>
      <c r="I126" s="104" t="s">
        <v>44</v>
      </c>
      <c r="J126" s="54">
        <v>23</v>
      </c>
      <c r="K126" s="55">
        <v>24</v>
      </c>
    </row>
    <row r="127" spans="1:13" ht="41.4" x14ac:dyDescent="0.25">
      <c r="A127" s="105"/>
      <c r="B127" s="56" t="s">
        <v>46</v>
      </c>
      <c r="C127" s="57" t="s">
        <v>47</v>
      </c>
      <c r="E127" s="105"/>
      <c r="F127" s="56" t="s">
        <v>46</v>
      </c>
      <c r="G127" s="57" t="s">
        <v>47</v>
      </c>
      <c r="I127" s="105"/>
      <c r="J127" s="56" t="s">
        <v>46</v>
      </c>
      <c r="K127" s="57" t="s">
        <v>47</v>
      </c>
      <c r="L127" s="53"/>
      <c r="M127" s="53"/>
    </row>
    <row r="128" spans="1:13" x14ac:dyDescent="0.25">
      <c r="A128" s="1" t="s">
        <v>36</v>
      </c>
      <c r="B128" s="31">
        <v>0</v>
      </c>
      <c r="C128" s="79">
        <v>0</v>
      </c>
      <c r="E128" s="1" t="s">
        <v>36</v>
      </c>
      <c r="F128" s="31">
        <v>0</v>
      </c>
      <c r="G128" s="79">
        <v>0</v>
      </c>
      <c r="I128" s="76" t="s">
        <v>36</v>
      </c>
      <c r="J128" s="30">
        <v>0</v>
      </c>
      <c r="K128" s="77">
        <v>0</v>
      </c>
      <c r="L128" s="74"/>
      <c r="M128" s="74"/>
    </row>
    <row r="129" spans="1:13" x14ac:dyDescent="0.25">
      <c r="A129" s="5"/>
      <c r="B129" s="6"/>
      <c r="C129" s="7"/>
      <c r="E129" s="5"/>
      <c r="F129" s="6"/>
      <c r="G129" s="7"/>
      <c r="I129" s="63">
        <f t="shared" ref="I129:I136" si="12">I130-1</f>
        <v>2016</v>
      </c>
      <c r="J129" s="30">
        <v>0</v>
      </c>
      <c r="K129" s="77">
        <v>0</v>
      </c>
      <c r="L129" s="74"/>
      <c r="M129" s="74"/>
    </row>
    <row r="130" spans="1:13" x14ac:dyDescent="0.25">
      <c r="A130" s="5"/>
      <c r="B130" s="6"/>
      <c r="C130" s="7"/>
      <c r="E130" s="5"/>
      <c r="F130" s="6"/>
      <c r="G130" s="7"/>
      <c r="I130" s="63">
        <f t="shared" si="12"/>
        <v>2017</v>
      </c>
      <c r="J130" s="30">
        <v>0</v>
      </c>
      <c r="K130" s="77">
        <v>0</v>
      </c>
      <c r="L130" s="74"/>
      <c r="M130" s="74"/>
    </row>
    <row r="131" spans="1:13" x14ac:dyDescent="0.25">
      <c r="A131" s="5"/>
      <c r="B131" s="6"/>
      <c r="C131" s="7"/>
      <c r="E131" s="5"/>
      <c r="F131" s="6"/>
      <c r="G131" s="7"/>
      <c r="I131" s="63">
        <f t="shared" si="12"/>
        <v>2018</v>
      </c>
      <c r="J131" s="30">
        <v>0</v>
      </c>
      <c r="K131" s="77">
        <v>0</v>
      </c>
      <c r="L131" s="74"/>
      <c r="M131" s="74"/>
    </row>
    <row r="132" spans="1:13" x14ac:dyDescent="0.25">
      <c r="A132" s="5"/>
      <c r="B132" s="6"/>
      <c r="C132" s="7"/>
      <c r="E132" s="5"/>
      <c r="F132" s="6"/>
      <c r="G132" s="7"/>
      <c r="I132" s="63">
        <f t="shared" si="12"/>
        <v>2019</v>
      </c>
      <c r="J132" s="30">
        <v>0</v>
      </c>
      <c r="K132" s="77">
        <v>0</v>
      </c>
      <c r="L132" s="74"/>
      <c r="M132" s="74"/>
    </row>
    <row r="133" spans="1:13" x14ac:dyDescent="0.25">
      <c r="A133" s="5"/>
      <c r="B133" s="6"/>
      <c r="C133" s="7"/>
      <c r="E133" s="5"/>
      <c r="F133" s="6"/>
      <c r="G133" s="7"/>
      <c r="I133" s="63">
        <f t="shared" si="12"/>
        <v>2020</v>
      </c>
      <c r="J133" s="30">
        <v>0</v>
      </c>
      <c r="K133" s="77">
        <v>0</v>
      </c>
      <c r="L133" s="74"/>
      <c r="M133" s="74"/>
    </row>
    <row r="134" spans="1:13" x14ac:dyDescent="0.25">
      <c r="A134" s="5"/>
      <c r="B134" s="6"/>
      <c r="C134" s="7"/>
      <c r="E134" s="5"/>
      <c r="F134" s="6"/>
      <c r="G134" s="7"/>
      <c r="I134" s="63">
        <f t="shared" si="12"/>
        <v>2021</v>
      </c>
      <c r="J134" s="30">
        <v>0</v>
      </c>
      <c r="K134" s="77">
        <v>0</v>
      </c>
      <c r="L134" s="74"/>
      <c r="M134" s="74"/>
    </row>
    <row r="135" spans="1:13" x14ac:dyDescent="0.25">
      <c r="A135" s="5"/>
      <c r="B135" s="6"/>
      <c r="C135" s="7"/>
      <c r="E135" s="5"/>
      <c r="F135" s="6"/>
      <c r="G135" s="7"/>
      <c r="I135" s="63">
        <f t="shared" si="12"/>
        <v>2022</v>
      </c>
      <c r="J135" s="30">
        <v>0</v>
      </c>
      <c r="K135" s="77">
        <v>0</v>
      </c>
      <c r="L135" s="74"/>
      <c r="M135" s="74"/>
    </row>
    <row r="136" spans="1:13" x14ac:dyDescent="0.25">
      <c r="A136" s="5"/>
      <c r="B136" s="6"/>
      <c r="C136" s="7"/>
      <c r="E136" s="5"/>
      <c r="F136" s="6"/>
      <c r="G136" s="7"/>
      <c r="I136" s="63">
        <f t="shared" si="12"/>
        <v>2023</v>
      </c>
      <c r="J136" s="30">
        <v>0</v>
      </c>
      <c r="K136" s="77">
        <v>0</v>
      </c>
      <c r="L136" s="74"/>
      <c r="M136" s="74"/>
    </row>
    <row r="137" spans="1:13" x14ac:dyDescent="0.25">
      <c r="A137" s="63">
        <f>A138-1</f>
        <v>2024</v>
      </c>
      <c r="B137" s="31">
        <v>0</v>
      </c>
      <c r="C137" s="79">
        <v>0</v>
      </c>
      <c r="E137" s="63">
        <f>E138-1</f>
        <v>2024</v>
      </c>
      <c r="F137" s="31">
        <v>0</v>
      </c>
      <c r="G137" s="79">
        <v>0</v>
      </c>
      <c r="I137" s="63">
        <f>I138-1</f>
        <v>2024</v>
      </c>
      <c r="J137" s="30">
        <v>0</v>
      </c>
      <c r="K137" s="77">
        <v>0</v>
      </c>
      <c r="L137" s="74"/>
      <c r="M137" s="74"/>
    </row>
    <row r="138" spans="1:13" x14ac:dyDescent="0.25">
      <c r="A138" s="63">
        <f>Instructions!$B$2</f>
        <v>2025</v>
      </c>
      <c r="B138" s="31">
        <v>0</v>
      </c>
      <c r="C138" s="79">
        <v>0</v>
      </c>
      <c r="E138" s="63">
        <f>Instructions!$B$2</f>
        <v>2025</v>
      </c>
      <c r="F138" s="31">
        <v>0</v>
      </c>
      <c r="G138" s="79">
        <v>0</v>
      </c>
      <c r="I138" s="63">
        <f>Instructions!$B$2</f>
        <v>2025</v>
      </c>
      <c r="J138" s="30">
        <v>0</v>
      </c>
      <c r="K138" s="77">
        <v>0</v>
      </c>
      <c r="L138" s="74"/>
      <c r="M138" s="74"/>
    </row>
    <row r="139" spans="1:13" ht="14.4" thickBot="1" x14ac:dyDescent="0.3">
      <c r="A139" s="2" t="s">
        <v>37</v>
      </c>
      <c r="B139" s="3">
        <f>SUM(B128:B138)</f>
        <v>0</v>
      </c>
      <c r="C139" s="4">
        <f>SUM(C128:C138)</f>
        <v>0</v>
      </c>
      <c r="E139" s="2" t="s">
        <v>37</v>
      </c>
      <c r="F139" s="3">
        <f>SUM(F128:F138)</f>
        <v>0</v>
      </c>
      <c r="G139" s="4">
        <f>SUM(G128:G138)</f>
        <v>0</v>
      </c>
      <c r="I139" s="2" t="s">
        <v>37</v>
      </c>
      <c r="J139" s="3">
        <f>SUM(J128:J138)</f>
        <v>0</v>
      </c>
      <c r="K139" s="4">
        <f>SUM(K128:K138)</f>
        <v>0</v>
      </c>
    </row>
    <row r="140" spans="1:13" x14ac:dyDescent="0.25">
      <c r="I140" s="75" t="s">
        <v>75</v>
      </c>
      <c r="J140" s="74">
        <f>J139-SUM(B20,F20,J20,B37,F37,J37,B54,F54,J54,B71,F71,J71,B88,F88,J88,B105,F105,J105,B122,F122,J122,B139,F139)</f>
        <v>0</v>
      </c>
      <c r="K140" s="74">
        <f>K139-SUM(C20,G20,K20,C37,G37,K37,C54,G54,K54,C71,G71,K71,C88,G88,K88,C105,G105,K105,C122,G122,K122,C139,G139)</f>
        <v>0</v>
      </c>
    </row>
  </sheetData>
  <sheetProtection algorithmName="SHA-512" hashValue="A4/bJYPbcROl36mo42Rl8pWND9T4FQ+ZI9O0ghZf676vfRiD5gQJMuJ+Gg2iayAdL1c/kNWmCjaikihmvC6EIA==" saltValue="APfGNIg964vnosrcRfoegw==" spinCount="100000" sheet="1" selectLockedCells="1"/>
  <mergeCells count="72">
    <mergeCell ref="A24:A25"/>
    <mergeCell ref="A23:C23"/>
    <mergeCell ref="E23:G23"/>
    <mergeCell ref="A39:C39"/>
    <mergeCell ref="E39:G39"/>
    <mergeCell ref="E24:E25"/>
    <mergeCell ref="A40:C40"/>
    <mergeCell ref="A57:C57"/>
    <mergeCell ref="E57:G57"/>
    <mergeCell ref="A56:C56"/>
    <mergeCell ref="E56:G56"/>
    <mergeCell ref="E40:G40"/>
    <mergeCell ref="A41:A42"/>
    <mergeCell ref="E41:E42"/>
    <mergeCell ref="E109:E110"/>
    <mergeCell ref="A90:C90"/>
    <mergeCell ref="A91:C91"/>
    <mergeCell ref="A92:A93"/>
    <mergeCell ref="E90:G90"/>
    <mergeCell ref="A107:C107"/>
    <mergeCell ref="E107:G107"/>
    <mergeCell ref="E91:G91"/>
    <mergeCell ref="E92:E93"/>
    <mergeCell ref="A22:C22"/>
    <mergeCell ref="E22:G22"/>
    <mergeCell ref="I22:K22"/>
    <mergeCell ref="A5:C5"/>
    <mergeCell ref="A6:C6"/>
    <mergeCell ref="E5:G5"/>
    <mergeCell ref="E6:G6"/>
    <mergeCell ref="E7:E8"/>
    <mergeCell ref="A7:A8"/>
    <mergeCell ref="I90:K90"/>
    <mergeCell ref="I91:K91"/>
    <mergeCell ref="I5:K5"/>
    <mergeCell ref="I6:K6"/>
    <mergeCell ref="I7:I8"/>
    <mergeCell ref="I23:K23"/>
    <mergeCell ref="I24:I25"/>
    <mergeCell ref="I39:K39"/>
    <mergeCell ref="I56:K56"/>
    <mergeCell ref="I40:K40"/>
    <mergeCell ref="I41:I42"/>
    <mergeCell ref="I57:K57"/>
    <mergeCell ref="E58:E59"/>
    <mergeCell ref="I58:I59"/>
    <mergeCell ref="A73:C73"/>
    <mergeCell ref="A74:C74"/>
    <mergeCell ref="A75:A76"/>
    <mergeCell ref="E73:G73"/>
    <mergeCell ref="E74:G74"/>
    <mergeCell ref="E75:E76"/>
    <mergeCell ref="I73:K73"/>
    <mergeCell ref="I74:K74"/>
    <mergeCell ref="I75:I76"/>
    <mergeCell ref="A58:A59"/>
    <mergeCell ref="I92:I93"/>
    <mergeCell ref="I126:I127"/>
    <mergeCell ref="I108:K108"/>
    <mergeCell ref="I109:I110"/>
    <mergeCell ref="A124:C124"/>
    <mergeCell ref="A125:C125"/>
    <mergeCell ref="A126:A127"/>
    <mergeCell ref="E124:G124"/>
    <mergeCell ref="E125:G125"/>
    <mergeCell ref="E126:E127"/>
    <mergeCell ref="I124:K124"/>
    <mergeCell ref="I125:K125"/>
    <mergeCell ref="I107:K107"/>
    <mergeCell ref="A108:C108"/>
    <mergeCell ref="A109:A110"/>
    <mergeCell ref="E108:G108"/>
  </mergeCells>
  <pageMargins left="0.7" right="0.7" top="0.75" bottom="0.75" header="0.3" footer="0.3"/>
  <pageSetup scale="50"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E4F5-9834-4E01-BFF1-F87CCB756EF1}">
  <dimension ref="A1:W139"/>
  <sheetViews>
    <sheetView zoomScaleNormal="100" zoomScaleSheetLayoutView="100" workbookViewId="0">
      <selection activeCell="D18" sqref="D18"/>
    </sheetView>
  </sheetViews>
  <sheetFormatPr defaultColWidth="8.88671875" defaultRowHeight="13.8" x14ac:dyDescent="0.25"/>
  <cols>
    <col min="1" max="6" width="18.6640625" style="13" customWidth="1"/>
    <col min="7" max="7" width="3.88671875" style="13" bestFit="1" customWidth="1"/>
    <col min="8" max="13" width="18.6640625" style="13" customWidth="1"/>
    <col min="14" max="14" width="3.88671875" style="13" bestFit="1" customWidth="1"/>
    <col min="15" max="20" width="18.6640625" style="13" customWidth="1"/>
    <col min="21" max="22" width="8.88671875" style="13"/>
    <col min="23" max="23" width="17.33203125" style="13" bestFit="1" customWidth="1"/>
    <col min="24" max="16384" width="8.88671875" style="13"/>
  </cols>
  <sheetData>
    <row r="1" spans="1:23" x14ac:dyDescent="0.25">
      <c r="A1" s="11" t="str">
        <f>Instructions!B1</f>
        <v>Insurance Company</v>
      </c>
    </row>
    <row r="2" spans="1:23" x14ac:dyDescent="0.25">
      <c r="A2" s="11" t="s">
        <v>32</v>
      </c>
    </row>
    <row r="3" spans="1:23" x14ac:dyDescent="0.25">
      <c r="A3" s="81">
        <f>Summary!A3</f>
        <v>46022</v>
      </c>
    </row>
    <row r="4" spans="1:23" ht="14.4" thickBot="1" x14ac:dyDescent="0.3"/>
    <row r="5" spans="1:23" ht="14.4" customHeight="1" x14ac:dyDescent="0.25">
      <c r="A5" s="109" t="s">
        <v>45</v>
      </c>
      <c r="B5" s="110"/>
      <c r="C5" s="110"/>
      <c r="D5" s="110"/>
      <c r="E5" s="110"/>
      <c r="F5" s="111"/>
      <c r="H5" s="109" t="s">
        <v>49</v>
      </c>
      <c r="I5" s="110"/>
      <c r="J5" s="110"/>
      <c r="K5" s="110"/>
      <c r="L5" s="110"/>
      <c r="M5" s="111"/>
      <c r="O5" s="109" t="s">
        <v>50</v>
      </c>
      <c r="P5" s="110"/>
      <c r="Q5" s="110"/>
      <c r="R5" s="110"/>
      <c r="S5" s="110"/>
      <c r="T5" s="111"/>
    </row>
    <row r="6" spans="1:23" ht="15" customHeight="1" thickBot="1" x14ac:dyDescent="0.3">
      <c r="A6" s="106" t="s">
        <v>35</v>
      </c>
      <c r="B6" s="107"/>
      <c r="C6" s="107"/>
      <c r="D6" s="107"/>
      <c r="E6" s="107"/>
      <c r="F6" s="108"/>
      <c r="H6" s="106" t="s">
        <v>26</v>
      </c>
      <c r="I6" s="107"/>
      <c r="J6" s="107"/>
      <c r="K6" s="107"/>
      <c r="L6" s="107"/>
      <c r="M6" s="108"/>
      <c r="O6" s="106" t="s">
        <v>18</v>
      </c>
      <c r="P6" s="107"/>
      <c r="Q6" s="107"/>
      <c r="R6" s="107"/>
      <c r="S6" s="107"/>
      <c r="T6" s="108"/>
    </row>
    <row r="7" spans="1:23" x14ac:dyDescent="0.25">
      <c r="A7" s="104" t="s">
        <v>44</v>
      </c>
      <c r="B7" s="54">
        <v>23</v>
      </c>
      <c r="C7" s="54">
        <v>24</v>
      </c>
      <c r="D7" s="54"/>
      <c r="E7" s="54"/>
      <c r="F7" s="55"/>
      <c r="G7" s="11"/>
      <c r="H7" s="104" t="s">
        <v>44</v>
      </c>
      <c r="I7" s="54">
        <v>23</v>
      </c>
      <c r="J7" s="54">
        <v>24</v>
      </c>
      <c r="K7" s="54"/>
      <c r="L7" s="54"/>
      <c r="M7" s="55"/>
      <c r="N7" s="11"/>
      <c r="O7" s="104" t="s">
        <v>44</v>
      </c>
      <c r="P7" s="54">
        <v>23</v>
      </c>
      <c r="Q7" s="54">
        <v>24</v>
      </c>
      <c r="R7" s="54"/>
      <c r="S7" s="54"/>
      <c r="T7" s="55"/>
    </row>
    <row r="8" spans="1:23" ht="41.4" x14ac:dyDescent="0.25">
      <c r="A8" s="105"/>
      <c r="B8" s="56" t="s">
        <v>46</v>
      </c>
      <c r="C8" s="56" t="s">
        <v>47</v>
      </c>
      <c r="D8" s="56" t="s">
        <v>76</v>
      </c>
      <c r="E8" s="56" t="s">
        <v>77</v>
      </c>
      <c r="F8" s="57" t="s">
        <v>87</v>
      </c>
      <c r="G8" s="11"/>
      <c r="H8" s="105"/>
      <c r="I8" s="56" t="s">
        <v>46</v>
      </c>
      <c r="J8" s="56" t="s">
        <v>47</v>
      </c>
      <c r="K8" s="56" t="s">
        <v>76</v>
      </c>
      <c r="L8" s="56" t="s">
        <v>77</v>
      </c>
      <c r="M8" s="57" t="s">
        <v>87</v>
      </c>
      <c r="N8" s="11"/>
      <c r="O8" s="105"/>
      <c r="P8" s="56" t="s">
        <v>46</v>
      </c>
      <c r="Q8" s="56" t="s">
        <v>47</v>
      </c>
      <c r="R8" s="56" t="s">
        <v>76</v>
      </c>
      <c r="S8" s="56" t="s">
        <v>77</v>
      </c>
      <c r="T8" s="57" t="s">
        <v>87</v>
      </c>
    </row>
    <row r="9" spans="1:23" x14ac:dyDescent="0.25">
      <c r="A9" s="58" t="s">
        <v>36</v>
      </c>
      <c r="B9" s="26">
        <f>'Schedule P Inputs'!B9</f>
        <v>0</v>
      </c>
      <c r="C9" s="59">
        <f>'Schedule P Inputs'!C9</f>
        <v>0</v>
      </c>
      <c r="D9" s="60">
        <f>'Discount Factors'!E40</f>
        <v>0.96918499999999996</v>
      </c>
      <c r="E9" s="20">
        <f>ROUND(B9*D9,0)</f>
        <v>0</v>
      </c>
      <c r="F9" s="61">
        <f>IF(Instructions!$B$32=1,ROUND(SUM(B9:C9)*D9,0),'Discounted by LOB &amp; AY'!C9*'Discounted by LOB &amp; AY'!D9)</f>
        <v>0</v>
      </c>
      <c r="H9" s="58" t="s">
        <v>36</v>
      </c>
      <c r="I9" s="26">
        <f>'Schedule P Inputs'!F9</f>
        <v>0</v>
      </c>
      <c r="J9" s="59">
        <f>'Schedule P Inputs'!G9</f>
        <v>0</v>
      </c>
      <c r="K9" s="60">
        <f>'Discount Factors'!B57</f>
        <v>0.98551299999999997</v>
      </c>
      <c r="L9" s="20">
        <f t="shared" ref="L9:L19" si="0">ROUND(I9*K9,0)</f>
        <v>0</v>
      </c>
      <c r="M9" s="61">
        <f>IF(Instructions!$B$32=1,ROUND(SUM(I9:J9)*K9,0),'Discounted by LOB &amp; AY'!J9*'Discounted by LOB &amp; AY'!K9)</f>
        <v>0</v>
      </c>
      <c r="O9" s="58" t="s">
        <v>36</v>
      </c>
      <c r="P9" s="26">
        <f>'Schedule P Inputs'!J9</f>
        <v>0</v>
      </c>
      <c r="Q9" s="59">
        <f>'Schedule P Inputs'!K9</f>
        <v>0</v>
      </c>
      <c r="R9" s="60">
        <f>'Discount Factors'!B40</f>
        <v>0.98551299999999997</v>
      </c>
      <c r="S9" s="20">
        <f t="shared" ref="S9:S19" si="1">ROUND(P9*R9,0)</f>
        <v>0</v>
      </c>
      <c r="T9" s="61">
        <f>IF(Instructions!$B$32=1,ROUND(SUM(P9:Q9)*R9,0),'Discounted by LOB &amp; AY'!Q9*'Discounted by LOB &amp; AY'!R9)</f>
        <v>0</v>
      </c>
      <c r="W9" s="62"/>
    </row>
    <row r="10" spans="1:23" x14ac:dyDescent="0.25">
      <c r="A10" s="63">
        <f t="shared" ref="A10:A17" si="2">A11-1</f>
        <v>2016</v>
      </c>
      <c r="B10" s="20">
        <f>'Schedule P Inputs'!B10</f>
        <v>0</v>
      </c>
      <c r="C10" s="64">
        <f>'Schedule P Inputs'!C10</f>
        <v>0</v>
      </c>
      <c r="D10" s="60">
        <f>'Discount Factors'!E39</f>
        <v>0.94852999999999998</v>
      </c>
      <c r="E10" s="20">
        <f t="shared" ref="E10:E18" si="3">ROUND(B10*D10,0)</f>
        <v>0</v>
      </c>
      <c r="F10" s="61">
        <f>IF(Instructions!$B$32=1,ROUND(SUM(B10:C10)*D10,0),'Discounted by LOB &amp; AY'!C10*'Discounted by LOB &amp; AY'!D10)</f>
        <v>0</v>
      </c>
      <c r="H10" s="63">
        <f t="shared" ref="H10:H17" si="4">H11-1</f>
        <v>2016</v>
      </c>
      <c r="I10" s="20">
        <f>'Schedule P Inputs'!F10</f>
        <v>0</v>
      </c>
      <c r="J10" s="64">
        <f>'Schedule P Inputs'!G10</f>
        <v>0</v>
      </c>
      <c r="K10" s="60">
        <f>'Discount Factors'!B56</f>
        <v>0.97728199999999998</v>
      </c>
      <c r="L10" s="20">
        <f t="shared" si="0"/>
        <v>0</v>
      </c>
      <c r="M10" s="61">
        <f>IF(Instructions!$B$32=1,ROUND(SUM(I10:J10)*K10,0),'Discounted by LOB &amp; AY'!J10*'Discounted by LOB &amp; AY'!K10)</f>
        <v>0</v>
      </c>
      <c r="O10" s="63">
        <f t="shared" ref="O10:O17" si="5">O11-1</f>
        <v>2016</v>
      </c>
      <c r="P10" s="20">
        <f>'Schedule P Inputs'!J10</f>
        <v>0</v>
      </c>
      <c r="Q10" s="64">
        <f>'Schedule P Inputs'!K10</f>
        <v>0</v>
      </c>
      <c r="R10" s="60">
        <f>'Discount Factors'!B39</f>
        <v>0.98358500000000004</v>
      </c>
      <c r="S10" s="20">
        <f t="shared" si="1"/>
        <v>0</v>
      </c>
      <c r="T10" s="61">
        <f>IF(Instructions!$B$32=1,ROUND(SUM(P10:Q10)*R10,0),'Discounted by LOB &amp; AY'!Q10*'Discounted by LOB &amp; AY'!R10)</f>
        <v>0</v>
      </c>
      <c r="W10" s="62"/>
    </row>
    <row r="11" spans="1:23" x14ac:dyDescent="0.25">
      <c r="A11" s="63">
        <f t="shared" si="2"/>
        <v>2017</v>
      </c>
      <c r="B11" s="20">
        <f>'Schedule P Inputs'!B11</f>
        <v>0</v>
      </c>
      <c r="C11" s="64">
        <f>'Schedule P Inputs'!C11</f>
        <v>0</v>
      </c>
      <c r="D11" s="60">
        <f>'Discount Factors'!E38</f>
        <v>0.93519999999999992</v>
      </c>
      <c r="E11" s="20">
        <f t="shared" si="3"/>
        <v>0</v>
      </c>
      <c r="F11" s="61">
        <f>IF(Instructions!$B$32=1,ROUND(SUM(B11:C11)*D11,0),'Discounted by LOB &amp; AY'!C11*'Discounted by LOB &amp; AY'!D11)</f>
        <v>0</v>
      </c>
      <c r="H11" s="63">
        <f t="shared" si="4"/>
        <v>2017</v>
      </c>
      <c r="I11" s="20">
        <f>'Schedule P Inputs'!F11</f>
        <v>0</v>
      </c>
      <c r="J11" s="64">
        <f>'Schedule P Inputs'!G11</f>
        <v>0</v>
      </c>
      <c r="K11" s="60">
        <f>'Discount Factors'!B55</f>
        <v>0.95647300000000002</v>
      </c>
      <c r="L11" s="20">
        <f t="shared" si="0"/>
        <v>0</v>
      </c>
      <c r="M11" s="61">
        <f>IF(Instructions!$B$32=1,ROUND(SUM(I11:J11)*K11,0),'Discounted by LOB &amp; AY'!J11*'Discounted by LOB &amp; AY'!K11)</f>
        <v>0</v>
      </c>
      <c r="O11" s="63">
        <f t="shared" si="5"/>
        <v>2017</v>
      </c>
      <c r="P11" s="20">
        <f>'Schedule P Inputs'!J11</f>
        <v>0</v>
      </c>
      <c r="Q11" s="64">
        <f>'Schedule P Inputs'!K11</f>
        <v>0</v>
      </c>
      <c r="R11" s="60">
        <f>'Discount Factors'!B38</f>
        <v>0.96410200000000001</v>
      </c>
      <c r="S11" s="20">
        <f t="shared" si="1"/>
        <v>0</v>
      </c>
      <c r="T11" s="61">
        <f>IF(Instructions!$B$32=1,ROUND(SUM(P11:Q11)*R11,0),'Discounted by LOB &amp; AY'!Q11*'Discounted by LOB &amp; AY'!R11)</f>
        <v>0</v>
      </c>
      <c r="W11" s="62"/>
    </row>
    <row r="12" spans="1:23" x14ac:dyDescent="0.25">
      <c r="A12" s="63">
        <f t="shared" si="2"/>
        <v>2018</v>
      </c>
      <c r="B12" s="20">
        <f>'Schedule P Inputs'!B12</f>
        <v>0</v>
      </c>
      <c r="C12" s="64">
        <f>'Schedule P Inputs'!C12</f>
        <v>0</v>
      </c>
      <c r="D12" s="60">
        <f>'Discount Factors'!E37</f>
        <v>0.91017700000000001</v>
      </c>
      <c r="E12" s="20">
        <f t="shared" si="3"/>
        <v>0</v>
      </c>
      <c r="F12" s="61">
        <f>IF(Instructions!$B$32=1,ROUND(SUM(B12:C12)*D12,0),'Discounted by LOB &amp; AY'!C12*'Discounted by LOB &amp; AY'!D12)</f>
        <v>0</v>
      </c>
      <c r="H12" s="63">
        <f t="shared" si="4"/>
        <v>2018</v>
      </c>
      <c r="I12" s="20">
        <f>'Schedule P Inputs'!F12</f>
        <v>0</v>
      </c>
      <c r="J12" s="64">
        <f>'Schedule P Inputs'!G12</f>
        <v>0</v>
      </c>
      <c r="K12" s="60">
        <f>'Discount Factors'!B54</f>
        <v>0.95055000000000012</v>
      </c>
      <c r="L12" s="20">
        <f t="shared" si="0"/>
        <v>0</v>
      </c>
      <c r="M12" s="61">
        <f>IF(Instructions!$B$32=1,ROUND(SUM(I12:J12)*K12,0),'Discounted by LOB &amp; AY'!J12*'Discounted by LOB &amp; AY'!K12)</f>
        <v>0</v>
      </c>
      <c r="O12" s="63">
        <f t="shared" si="5"/>
        <v>2018</v>
      </c>
      <c r="P12" s="20">
        <f>'Schedule P Inputs'!J12</f>
        <v>0</v>
      </c>
      <c r="Q12" s="64">
        <f>'Schedule P Inputs'!K12</f>
        <v>0</v>
      </c>
      <c r="R12" s="60">
        <f>'Discount Factors'!B37</f>
        <v>0.94980399999999998</v>
      </c>
      <c r="S12" s="20">
        <f t="shared" si="1"/>
        <v>0</v>
      </c>
      <c r="T12" s="61">
        <f>IF(Instructions!$B$32=1,ROUND(SUM(P12:Q12)*R12,0),'Discounted by LOB &amp; AY'!Q12*'Discounted by LOB &amp; AY'!R12)</f>
        <v>0</v>
      </c>
      <c r="W12" s="62"/>
    </row>
    <row r="13" spans="1:23" x14ac:dyDescent="0.25">
      <c r="A13" s="63">
        <f t="shared" si="2"/>
        <v>2019</v>
      </c>
      <c r="B13" s="20">
        <f>'Schedule P Inputs'!B13</f>
        <v>0</v>
      </c>
      <c r="C13" s="64">
        <f>'Schedule P Inputs'!C13</f>
        <v>0</v>
      </c>
      <c r="D13" s="60">
        <f>'Discount Factors'!E36</f>
        <v>0.90905100000000005</v>
      </c>
      <c r="E13" s="20">
        <f t="shared" si="3"/>
        <v>0</v>
      </c>
      <c r="F13" s="61">
        <f>IF(Instructions!$B$32=1,ROUND(SUM(B13:C13)*D13,0),'Discounted by LOB &amp; AY'!C13*'Discounted by LOB &amp; AY'!D13)</f>
        <v>0</v>
      </c>
      <c r="H13" s="63">
        <f t="shared" si="4"/>
        <v>2019</v>
      </c>
      <c r="I13" s="20">
        <f>'Schedule P Inputs'!F13</f>
        <v>0</v>
      </c>
      <c r="J13" s="64">
        <f>'Schedule P Inputs'!G13</f>
        <v>0</v>
      </c>
      <c r="K13" s="60">
        <f>'Discount Factors'!B53</f>
        <v>0.94255299999999997</v>
      </c>
      <c r="L13" s="20">
        <f t="shared" si="0"/>
        <v>0</v>
      </c>
      <c r="M13" s="61">
        <f>IF(Instructions!$B$32=1,ROUND(SUM(I13:J13)*K13,0),'Discounted by LOB &amp; AY'!J13*'Discounted by LOB &amp; AY'!K13)</f>
        <v>0</v>
      </c>
      <c r="O13" s="63">
        <f t="shared" si="5"/>
        <v>2019</v>
      </c>
      <c r="P13" s="20">
        <f>'Schedule P Inputs'!J13</f>
        <v>0</v>
      </c>
      <c r="Q13" s="64">
        <f>'Schedule P Inputs'!K13</f>
        <v>0</v>
      </c>
      <c r="R13" s="60">
        <f>'Discount Factors'!B36</f>
        <v>0.95098800000000006</v>
      </c>
      <c r="S13" s="20">
        <f t="shared" si="1"/>
        <v>0</v>
      </c>
      <c r="T13" s="61">
        <f>IF(Instructions!$B$32=1,ROUND(SUM(P13:Q13)*R13,0),'Discounted by LOB &amp; AY'!Q13*'Discounted by LOB &amp; AY'!R13)</f>
        <v>0</v>
      </c>
      <c r="W13" s="62"/>
    </row>
    <row r="14" spans="1:23" x14ac:dyDescent="0.25">
      <c r="A14" s="63">
        <f t="shared" si="2"/>
        <v>2020</v>
      </c>
      <c r="B14" s="20">
        <f>'Schedule P Inputs'!B14</f>
        <v>0</v>
      </c>
      <c r="C14" s="64">
        <f>'Schedule P Inputs'!C14</f>
        <v>0</v>
      </c>
      <c r="D14" s="60">
        <f>'Discount Factors'!E35</f>
        <v>0.91235999999999995</v>
      </c>
      <c r="E14" s="20">
        <f t="shared" si="3"/>
        <v>0</v>
      </c>
      <c r="F14" s="61">
        <f>IF(Instructions!$B$32=1,ROUND(SUM(B14:C14)*D14,0),'Discounted by LOB &amp; AY'!C14*'Discounted by LOB &amp; AY'!D14)</f>
        <v>0</v>
      </c>
      <c r="H14" s="63">
        <f t="shared" si="4"/>
        <v>2020</v>
      </c>
      <c r="I14" s="20">
        <f>'Schedule P Inputs'!F14</f>
        <v>0</v>
      </c>
      <c r="J14" s="64">
        <f>'Schedule P Inputs'!G14</f>
        <v>0</v>
      </c>
      <c r="K14" s="60">
        <f>'Discount Factors'!B52</f>
        <v>0.94025499999999995</v>
      </c>
      <c r="L14" s="20">
        <f>ROUND(I14*K14,0)</f>
        <v>0</v>
      </c>
      <c r="M14" s="61">
        <f>IF(Instructions!$B$32=1,ROUND(SUM(I14:J14)*K14,0),'Discounted by LOB &amp; AY'!J14*'Discounted by LOB &amp; AY'!K14)</f>
        <v>0</v>
      </c>
      <c r="O14" s="63">
        <f t="shared" si="5"/>
        <v>2020</v>
      </c>
      <c r="P14" s="20">
        <f>'Schedule P Inputs'!J14</f>
        <v>0</v>
      </c>
      <c r="Q14" s="64">
        <f>'Schedule P Inputs'!K14</f>
        <v>0</v>
      </c>
      <c r="R14" s="60">
        <f>'Discount Factors'!B35</f>
        <v>0.94826200000000005</v>
      </c>
      <c r="S14" s="20">
        <f t="shared" si="1"/>
        <v>0</v>
      </c>
      <c r="T14" s="61">
        <f>IF(Instructions!$B$32=1,ROUND(SUM(P14:Q14)*R14,0),'Discounted by LOB &amp; AY'!Q14*'Discounted by LOB &amp; AY'!R14)</f>
        <v>0</v>
      </c>
      <c r="W14" s="62"/>
    </row>
    <row r="15" spans="1:23" x14ac:dyDescent="0.25">
      <c r="A15" s="63">
        <f t="shared" si="2"/>
        <v>2021</v>
      </c>
      <c r="B15" s="20">
        <f>'Schedule P Inputs'!B15</f>
        <v>0</v>
      </c>
      <c r="C15" s="64">
        <f>'Schedule P Inputs'!C15</f>
        <v>0</v>
      </c>
      <c r="D15" s="60">
        <f>'Discount Factors'!E34</f>
        <v>0.91675899999999999</v>
      </c>
      <c r="E15" s="20">
        <f t="shared" si="3"/>
        <v>0</v>
      </c>
      <c r="F15" s="61">
        <f>IF(Instructions!$B$32=1,ROUND(SUM(B15:C15)*D15,0),'Discounted by LOB &amp; AY'!C15*'Discounted by LOB &amp; AY'!D15)</f>
        <v>0</v>
      </c>
      <c r="H15" s="63">
        <f t="shared" si="4"/>
        <v>2021</v>
      </c>
      <c r="I15" s="20">
        <f>'Schedule P Inputs'!F15</f>
        <v>0</v>
      </c>
      <c r="J15" s="64">
        <f>'Schedule P Inputs'!G15</f>
        <v>0</v>
      </c>
      <c r="K15" s="60">
        <f>'Discount Factors'!B51</f>
        <v>0.94417799999999996</v>
      </c>
      <c r="L15" s="20">
        <f t="shared" si="0"/>
        <v>0</v>
      </c>
      <c r="M15" s="61">
        <f>IF(Instructions!$B$32=1,ROUND(SUM(I15:J15)*K15,0),'Discounted by LOB &amp; AY'!J15*'Discounted by LOB &amp; AY'!K15)</f>
        <v>0</v>
      </c>
      <c r="O15" s="63">
        <f t="shared" si="5"/>
        <v>2021</v>
      </c>
      <c r="P15" s="20">
        <f>'Schedule P Inputs'!J15</f>
        <v>0</v>
      </c>
      <c r="Q15" s="64">
        <f>'Schedule P Inputs'!K15</f>
        <v>0</v>
      </c>
      <c r="R15" s="60">
        <f>'Discount Factors'!B34</f>
        <v>0.95357499999999995</v>
      </c>
      <c r="S15" s="20">
        <f t="shared" si="1"/>
        <v>0</v>
      </c>
      <c r="T15" s="61">
        <f>IF(Instructions!$B$32=1,ROUND(SUM(P15:Q15)*R15,0),'Discounted by LOB &amp; AY'!Q15*'Discounted by LOB &amp; AY'!R15)</f>
        <v>0</v>
      </c>
      <c r="W15" s="62"/>
    </row>
    <row r="16" spans="1:23" x14ac:dyDescent="0.25">
      <c r="A16" s="63">
        <f t="shared" si="2"/>
        <v>2022</v>
      </c>
      <c r="B16" s="20">
        <f>'Schedule P Inputs'!B16</f>
        <v>0</v>
      </c>
      <c r="C16" s="64">
        <f>'Schedule P Inputs'!C16</f>
        <v>0</v>
      </c>
      <c r="D16" s="60">
        <f>'Discount Factors'!E33</f>
        <v>0.94301599999999997</v>
      </c>
      <c r="E16" s="20">
        <f t="shared" si="3"/>
        <v>0</v>
      </c>
      <c r="F16" s="61">
        <f>IF(Instructions!$B$32=1,ROUND(SUM(B16:C16)*D16,0),'Discounted by LOB &amp; AY'!C16*'Discounted by LOB &amp; AY'!D16)</f>
        <v>0</v>
      </c>
      <c r="H16" s="63">
        <f t="shared" si="4"/>
        <v>2022</v>
      </c>
      <c r="I16" s="20">
        <f>'Schedule P Inputs'!F16</f>
        <v>0</v>
      </c>
      <c r="J16" s="64">
        <f>'Schedule P Inputs'!G16</f>
        <v>0</v>
      </c>
      <c r="K16" s="60">
        <f>'Discount Factors'!B50</f>
        <v>0.95857599999999998</v>
      </c>
      <c r="L16" s="20">
        <f t="shared" si="0"/>
        <v>0</v>
      </c>
      <c r="M16" s="61">
        <f>IF(Instructions!$B$32=1,ROUND(SUM(I16:J16)*K16,0),'Discounted by LOB &amp; AY'!J16*'Discounted by LOB &amp; AY'!K16)</f>
        <v>0</v>
      </c>
      <c r="O16" s="63">
        <f t="shared" si="5"/>
        <v>2022</v>
      </c>
      <c r="P16" s="20">
        <f>'Schedule P Inputs'!J16</f>
        <v>0</v>
      </c>
      <c r="Q16" s="64">
        <f>'Schedule P Inputs'!K16</f>
        <v>0</v>
      </c>
      <c r="R16" s="60">
        <f>'Discount Factors'!B33</f>
        <v>0.95862000000000003</v>
      </c>
      <c r="S16" s="20">
        <f t="shared" si="1"/>
        <v>0</v>
      </c>
      <c r="T16" s="61">
        <f>IF(Instructions!$B$32=1,ROUND(SUM(P16:Q16)*R16,0),'Discounted by LOB &amp; AY'!Q16*'Discounted by LOB &amp; AY'!R16)</f>
        <v>0</v>
      </c>
      <c r="W16" s="62"/>
    </row>
    <row r="17" spans="1:23" x14ac:dyDescent="0.25">
      <c r="A17" s="63">
        <f t="shared" si="2"/>
        <v>2023</v>
      </c>
      <c r="B17" s="20">
        <f>'Schedule P Inputs'!B17</f>
        <v>0</v>
      </c>
      <c r="C17" s="64">
        <f>'Schedule P Inputs'!C17</f>
        <v>0</v>
      </c>
      <c r="D17" s="60">
        <f>'Discount Factors'!E32</f>
        <v>0.93906599999999996</v>
      </c>
      <c r="E17" s="20">
        <f t="shared" si="3"/>
        <v>0</v>
      </c>
      <c r="F17" s="61">
        <f>IF(Instructions!$B$32=1,ROUND(SUM(B17:C17)*D17,0),'Discounted by LOB &amp; AY'!C17*'Discounted by LOB &amp; AY'!D17)</f>
        <v>0</v>
      </c>
      <c r="H17" s="63">
        <f t="shared" si="4"/>
        <v>2023</v>
      </c>
      <c r="I17" s="20">
        <f>'Schedule P Inputs'!F17</f>
        <v>0</v>
      </c>
      <c r="J17" s="64">
        <f>'Schedule P Inputs'!G17</f>
        <v>0</v>
      </c>
      <c r="K17" s="60">
        <f>'Discount Factors'!B49</f>
        <v>0.95601199999999997</v>
      </c>
      <c r="L17" s="20">
        <f t="shared" si="0"/>
        <v>0</v>
      </c>
      <c r="M17" s="61">
        <f>IF(Instructions!$B$32=1,ROUND(SUM(I17:J17)*K17,0),'Discounted by LOB &amp; AY'!J17*'Discounted by LOB &amp; AY'!K17)</f>
        <v>0</v>
      </c>
      <c r="O17" s="63">
        <f t="shared" si="5"/>
        <v>2023</v>
      </c>
      <c r="P17" s="20">
        <f>'Schedule P Inputs'!J17</f>
        <v>0</v>
      </c>
      <c r="Q17" s="64">
        <f>'Schedule P Inputs'!K17</f>
        <v>0</v>
      </c>
      <c r="R17" s="60">
        <f>'Discount Factors'!B32</f>
        <v>0.95218499999999995</v>
      </c>
      <c r="S17" s="20">
        <f t="shared" si="1"/>
        <v>0</v>
      </c>
      <c r="T17" s="61">
        <f>IF(Instructions!$B$32=1,ROUND(SUM(P17:Q17)*R17,0),'Discounted by LOB &amp; AY'!Q17*'Discounted by LOB &amp; AY'!R17)</f>
        <v>0</v>
      </c>
      <c r="W17" s="62"/>
    </row>
    <row r="18" spans="1:23" x14ac:dyDescent="0.25">
      <c r="A18" s="63">
        <f>A19-1</f>
        <v>2024</v>
      </c>
      <c r="B18" s="20">
        <f>'Schedule P Inputs'!B18</f>
        <v>0</v>
      </c>
      <c r="C18" s="64">
        <f>'Schedule P Inputs'!C18</f>
        <v>0</v>
      </c>
      <c r="D18" s="60">
        <f>'Discount Factors'!E31</f>
        <v>0.93323400000000001</v>
      </c>
      <c r="E18" s="20">
        <f t="shared" si="3"/>
        <v>0</v>
      </c>
      <c r="F18" s="61">
        <f>IF(Instructions!$B$32=1,ROUND(SUM(B18:C18)*D18,0),'Discounted by LOB &amp; AY'!C18*'Discounted by LOB &amp; AY'!D18)</f>
        <v>0</v>
      </c>
      <c r="H18" s="63">
        <f>H19-1</f>
        <v>2024</v>
      </c>
      <c r="I18" s="20">
        <f>'Schedule P Inputs'!F18</f>
        <v>0</v>
      </c>
      <c r="J18" s="64">
        <f>'Schedule P Inputs'!G18</f>
        <v>0</v>
      </c>
      <c r="K18" s="60">
        <f>'Discount Factors'!B48</f>
        <v>0.95111500000000004</v>
      </c>
      <c r="L18" s="20">
        <f t="shared" si="0"/>
        <v>0</v>
      </c>
      <c r="M18" s="61">
        <f>IF(Instructions!$B$32=1,ROUND(SUM(I18:J18)*K18,0),'Discounted by LOB &amp; AY'!J18*'Discounted by LOB &amp; AY'!K18)</f>
        <v>0</v>
      </c>
      <c r="O18" s="63">
        <f>O19-1</f>
        <v>2024</v>
      </c>
      <c r="P18" s="20">
        <f>'Schedule P Inputs'!J18</f>
        <v>0</v>
      </c>
      <c r="Q18" s="64">
        <f>'Schedule P Inputs'!K18</f>
        <v>0</v>
      </c>
      <c r="R18" s="60">
        <f>'Discount Factors'!B31</f>
        <v>0.94180699999999995</v>
      </c>
      <c r="S18" s="20">
        <f t="shared" si="1"/>
        <v>0</v>
      </c>
      <c r="T18" s="61">
        <f>IF(Instructions!$B$32=1,ROUND(SUM(P18:Q18)*R18,0),'Discounted by LOB &amp; AY'!Q18*'Discounted by LOB &amp; AY'!R18)</f>
        <v>0</v>
      </c>
      <c r="W18" s="62"/>
    </row>
    <row r="19" spans="1:23" x14ac:dyDescent="0.25">
      <c r="A19" s="63">
        <f>Instructions!$B$2</f>
        <v>2025</v>
      </c>
      <c r="B19" s="20">
        <f>'Schedule P Inputs'!B19</f>
        <v>0</v>
      </c>
      <c r="C19" s="64">
        <f>'Schedule P Inputs'!C19</f>
        <v>0</v>
      </c>
      <c r="D19" s="60">
        <f>'Discount Factors'!E30</f>
        <v>0.94461099999999998</v>
      </c>
      <c r="E19" s="20">
        <f>ROUND(B19*D19,0)</f>
        <v>0</v>
      </c>
      <c r="F19" s="61">
        <f>IF(Instructions!$B$32=1,ROUND(SUM(B19:C19)*D19,0),'Discounted by LOB &amp; AY'!C19*'Discounted by LOB &amp; AY'!D19)</f>
        <v>0</v>
      </c>
      <c r="H19" s="63">
        <f>Instructions!$B$2</f>
        <v>2025</v>
      </c>
      <c r="I19" s="20">
        <f>'Schedule P Inputs'!F19</f>
        <v>0</v>
      </c>
      <c r="J19" s="64">
        <f>'Schedule P Inputs'!G19</f>
        <v>0</v>
      </c>
      <c r="K19" s="60">
        <f>'Discount Factors'!B47</f>
        <v>0.94955599999999996</v>
      </c>
      <c r="L19" s="20">
        <f t="shared" si="0"/>
        <v>0</v>
      </c>
      <c r="M19" s="61">
        <f>IF(Instructions!$B$32=1,ROUND(SUM(I19:J19)*K19,0),'Discounted by LOB &amp; AY'!J19*'Discounted by LOB &amp; AY'!K19)</f>
        <v>0</v>
      </c>
      <c r="O19" s="63">
        <f>Instructions!$B$2</f>
        <v>2025</v>
      </c>
      <c r="P19" s="20">
        <f>'Schedule P Inputs'!J19</f>
        <v>0</v>
      </c>
      <c r="Q19" s="64">
        <f>'Schedule P Inputs'!K19</f>
        <v>0</v>
      </c>
      <c r="R19" s="60">
        <f>'Discount Factors'!B30</f>
        <v>0.92791199999999996</v>
      </c>
      <c r="S19" s="20">
        <f t="shared" si="1"/>
        <v>0</v>
      </c>
      <c r="T19" s="61">
        <f>IF(Instructions!$B$32=1,ROUND(SUM(P19:Q19)*R19,0),'Discounted by LOB &amp; AY'!Q19*'Discounted by LOB &amp; AY'!R19)</f>
        <v>0</v>
      </c>
      <c r="W19" s="62"/>
    </row>
    <row r="20" spans="1:23" ht="14.4" thickBot="1" x14ac:dyDescent="0.3">
      <c r="A20" s="2" t="s">
        <v>37</v>
      </c>
      <c r="B20" s="3">
        <f>SUM(B9:B19)</f>
        <v>0</v>
      </c>
      <c r="C20" s="3">
        <f>SUM(C9:C19)</f>
        <v>0</v>
      </c>
      <c r="D20" s="10"/>
      <c r="E20" s="3">
        <f>SUM(E9:E19)</f>
        <v>0</v>
      </c>
      <c r="F20" s="4">
        <f>SUM(F9:F19)</f>
        <v>0</v>
      </c>
      <c r="G20" s="11"/>
      <c r="H20" s="2" t="s">
        <v>37</v>
      </c>
      <c r="I20" s="3">
        <f>SUM(I9:I19)</f>
        <v>0</v>
      </c>
      <c r="J20" s="3">
        <f>SUM(J9:J19)</f>
        <v>0</v>
      </c>
      <c r="K20" s="10"/>
      <c r="L20" s="3">
        <f>SUM(L9:L19)</f>
        <v>0</v>
      </c>
      <c r="M20" s="4">
        <f>SUM(M9:M19)</f>
        <v>0</v>
      </c>
      <c r="N20" s="11"/>
      <c r="O20" s="2" t="s">
        <v>37</v>
      </c>
      <c r="P20" s="3">
        <f>SUM(P9:P19)</f>
        <v>0</v>
      </c>
      <c r="Q20" s="3">
        <f>SUM(Q9:Q19)</f>
        <v>0</v>
      </c>
      <c r="R20" s="10"/>
      <c r="S20" s="3">
        <f>SUM(S9:S19)</f>
        <v>0</v>
      </c>
      <c r="T20" s="4">
        <f>SUM(T9:T19)</f>
        <v>0</v>
      </c>
    </row>
    <row r="21" spans="1:23" ht="14.4" thickBot="1" x14ac:dyDescent="0.3"/>
    <row r="22" spans="1:23" x14ac:dyDescent="0.25">
      <c r="A22" s="109" t="s">
        <v>51</v>
      </c>
      <c r="B22" s="110"/>
      <c r="C22" s="110"/>
      <c r="D22" s="110"/>
      <c r="E22" s="110"/>
      <c r="F22" s="111"/>
      <c r="H22" s="109" t="s">
        <v>52</v>
      </c>
      <c r="I22" s="110"/>
      <c r="J22" s="110"/>
      <c r="K22" s="110"/>
      <c r="L22" s="110"/>
      <c r="M22" s="111"/>
      <c r="O22" s="109" t="s">
        <v>55</v>
      </c>
      <c r="P22" s="110"/>
      <c r="Q22" s="110"/>
      <c r="R22" s="110"/>
      <c r="S22" s="110"/>
      <c r="T22" s="111"/>
    </row>
    <row r="23" spans="1:23" ht="14.4" thickBot="1" x14ac:dyDescent="0.3">
      <c r="A23" s="106" t="s">
        <v>29</v>
      </c>
      <c r="B23" s="107"/>
      <c r="C23" s="107"/>
      <c r="D23" s="107"/>
      <c r="E23" s="107"/>
      <c r="F23" s="108"/>
      <c r="H23" s="106" t="s">
        <v>38</v>
      </c>
      <c r="I23" s="107"/>
      <c r="J23" s="107"/>
      <c r="K23" s="107"/>
      <c r="L23" s="107"/>
      <c r="M23" s="108"/>
      <c r="O23" s="106" t="s">
        <v>20</v>
      </c>
      <c r="P23" s="107"/>
      <c r="Q23" s="107"/>
      <c r="R23" s="107"/>
      <c r="S23" s="107"/>
      <c r="T23" s="108"/>
    </row>
    <row r="24" spans="1:23" x14ac:dyDescent="0.25">
      <c r="A24" s="104" t="s">
        <v>44</v>
      </c>
      <c r="B24" s="54">
        <v>23</v>
      </c>
      <c r="C24" s="54">
        <v>24</v>
      </c>
      <c r="D24" s="54"/>
      <c r="E24" s="54"/>
      <c r="F24" s="55"/>
      <c r="G24" s="11"/>
      <c r="H24" s="104" t="s">
        <v>44</v>
      </c>
      <c r="I24" s="54">
        <v>23</v>
      </c>
      <c r="J24" s="54">
        <v>24</v>
      </c>
      <c r="K24" s="54"/>
      <c r="L24" s="54"/>
      <c r="M24" s="55"/>
      <c r="N24" s="11"/>
      <c r="O24" s="104" t="s">
        <v>44</v>
      </c>
      <c r="P24" s="54">
        <v>23</v>
      </c>
      <c r="Q24" s="54">
        <v>24</v>
      </c>
      <c r="R24" s="54"/>
      <c r="S24" s="54"/>
      <c r="T24" s="55"/>
    </row>
    <row r="25" spans="1:23" ht="41.4" x14ac:dyDescent="0.25">
      <c r="A25" s="105"/>
      <c r="B25" s="56" t="s">
        <v>46</v>
      </c>
      <c r="C25" s="56" t="s">
        <v>47</v>
      </c>
      <c r="D25" s="56" t="s">
        <v>76</v>
      </c>
      <c r="E25" s="56" t="s">
        <v>77</v>
      </c>
      <c r="F25" s="57" t="s">
        <v>87</v>
      </c>
      <c r="G25" s="11"/>
      <c r="H25" s="105"/>
      <c r="I25" s="56" t="s">
        <v>46</v>
      </c>
      <c r="J25" s="56" t="s">
        <v>47</v>
      </c>
      <c r="K25" s="56" t="s">
        <v>76</v>
      </c>
      <c r="L25" s="56" t="s">
        <v>77</v>
      </c>
      <c r="M25" s="57" t="s">
        <v>87</v>
      </c>
      <c r="N25" s="11"/>
      <c r="O25" s="105"/>
      <c r="P25" s="56" t="s">
        <v>46</v>
      </c>
      <c r="Q25" s="56" t="s">
        <v>47</v>
      </c>
      <c r="R25" s="56" t="s">
        <v>76</v>
      </c>
      <c r="S25" s="56" t="s">
        <v>77</v>
      </c>
      <c r="T25" s="57" t="s">
        <v>87</v>
      </c>
    </row>
    <row r="26" spans="1:23" x14ac:dyDescent="0.25">
      <c r="A26" s="58" t="s">
        <v>36</v>
      </c>
      <c r="B26" s="26">
        <f>'Schedule P Inputs'!B26</f>
        <v>0</v>
      </c>
      <c r="C26" s="59">
        <f>'Schedule P Inputs'!C26</f>
        <v>0</v>
      </c>
      <c r="D26" s="60">
        <f>'Discount Factors'!E57</f>
        <v>0.91257900000000003</v>
      </c>
      <c r="E26" s="20">
        <f t="shared" ref="E26:E36" si="6">ROUND(B26*D26,0)</f>
        <v>0</v>
      </c>
      <c r="F26" s="61">
        <f>IF(Instructions!$B$32=1,ROUND(SUM(B26:C26)*D26,0),'Discounted by LOB &amp; AY'!C26*'Discounted by LOB &amp; AY'!D26)</f>
        <v>0</v>
      </c>
      <c r="H26" s="58" t="s">
        <v>36</v>
      </c>
      <c r="I26" s="26">
        <f>'Schedule P Inputs'!F26</f>
        <v>0</v>
      </c>
      <c r="J26" s="59">
        <f>'Schedule P Inputs'!G26</f>
        <v>0</v>
      </c>
      <c r="K26" s="60">
        <f>'Discount Factors'!E40</f>
        <v>0.96918499999999996</v>
      </c>
      <c r="L26" s="20">
        <f t="shared" ref="L26:L36" si="7">ROUND(I26*K26,0)</f>
        <v>0</v>
      </c>
      <c r="M26" s="61">
        <f>IF(Instructions!$B$32=1,ROUND(SUM(I26:J26)*K26,0),'Discounted by LOB &amp; AY'!J26*'Discounted by LOB &amp; AY'!K26)</f>
        <v>0</v>
      </c>
      <c r="O26" s="58" t="s">
        <v>36</v>
      </c>
      <c r="P26" s="26">
        <f>'Schedule P Inputs'!J26</f>
        <v>0</v>
      </c>
      <c r="Q26" s="59">
        <f>'Schedule P Inputs'!K26</f>
        <v>0</v>
      </c>
      <c r="R26" s="60">
        <f>'Discount Factors'!D40</f>
        <v>0.98551299999999997</v>
      </c>
      <c r="S26" s="20">
        <f t="shared" ref="S26:S36" si="8">ROUND(P26*R26,0)</f>
        <v>0</v>
      </c>
      <c r="T26" s="61">
        <f>IF(Instructions!$B$32=1,ROUND(SUM(P26:Q26)*R26,0),'Discounted by LOB &amp; AY'!Q26*'Discounted by LOB &amp; AY'!R26)</f>
        <v>0</v>
      </c>
      <c r="W26" s="62"/>
    </row>
    <row r="27" spans="1:23" x14ac:dyDescent="0.25">
      <c r="A27" s="63">
        <f t="shared" ref="A27:A34" si="9">A28-1</f>
        <v>2016</v>
      </c>
      <c r="B27" s="20">
        <f>'Schedule P Inputs'!B27</f>
        <v>0</v>
      </c>
      <c r="C27" s="64">
        <f>'Schedule P Inputs'!C27</f>
        <v>0</v>
      </c>
      <c r="D27" s="60">
        <f>'Discount Factors'!E56</f>
        <v>0.86594599999999999</v>
      </c>
      <c r="E27" s="20">
        <f t="shared" si="6"/>
        <v>0</v>
      </c>
      <c r="F27" s="61">
        <f>IF(Instructions!$B$32=1,ROUND(SUM(B27:C27)*D27,0),'Discounted by LOB &amp; AY'!C27*'Discounted by LOB &amp; AY'!D27)</f>
        <v>0</v>
      </c>
      <c r="H27" s="63">
        <f t="shared" ref="H27:H34" si="10">H28-1</f>
        <v>2016</v>
      </c>
      <c r="I27" s="20">
        <f>'Schedule P Inputs'!F27</f>
        <v>0</v>
      </c>
      <c r="J27" s="64">
        <f>'Schedule P Inputs'!G27</f>
        <v>0</v>
      </c>
      <c r="K27" s="60">
        <f>'Discount Factors'!E39</f>
        <v>0.94852999999999998</v>
      </c>
      <c r="L27" s="20">
        <f t="shared" si="7"/>
        <v>0</v>
      </c>
      <c r="M27" s="61">
        <f>IF(Instructions!$B$32=1,ROUND(SUM(I27:J27)*K27,0),'Discounted by LOB &amp; AY'!J27*'Discounted by LOB &amp; AY'!K27)</f>
        <v>0</v>
      </c>
      <c r="O27" s="63">
        <f t="shared" ref="O27:O34" si="11">O28-1</f>
        <v>2016</v>
      </c>
      <c r="P27" s="20">
        <f>'Schedule P Inputs'!J27</f>
        <v>0</v>
      </c>
      <c r="Q27" s="64">
        <f>'Schedule P Inputs'!K27</f>
        <v>0</v>
      </c>
      <c r="R27" s="60">
        <f>'Discount Factors'!D39</f>
        <v>0.97790199999999994</v>
      </c>
      <c r="S27" s="20">
        <f t="shared" si="8"/>
        <v>0</v>
      </c>
      <c r="T27" s="61">
        <f>IF(Instructions!$B$32=1,ROUND(SUM(P27:Q27)*R27,0),'Discounted by LOB &amp; AY'!Q27*'Discounted by LOB &amp; AY'!R27)</f>
        <v>0</v>
      </c>
      <c r="W27" s="62"/>
    </row>
    <row r="28" spans="1:23" x14ac:dyDescent="0.25">
      <c r="A28" s="63">
        <f t="shared" si="9"/>
        <v>2017</v>
      </c>
      <c r="B28" s="20">
        <f>'Schedule P Inputs'!B28</f>
        <v>0</v>
      </c>
      <c r="C28" s="64">
        <f>'Schedule P Inputs'!C28</f>
        <v>0</v>
      </c>
      <c r="D28" s="60">
        <f>'Discount Factors'!E55</f>
        <v>0.84715000000000007</v>
      </c>
      <c r="E28" s="20">
        <f t="shared" si="6"/>
        <v>0</v>
      </c>
      <c r="F28" s="61">
        <f>IF(Instructions!$B$32=1,ROUND(SUM(B28:C28)*D28,0),'Discounted by LOB &amp; AY'!C28*'Discounted by LOB &amp; AY'!D28)</f>
        <v>0</v>
      </c>
      <c r="H28" s="63">
        <f t="shared" si="10"/>
        <v>2017</v>
      </c>
      <c r="I28" s="20">
        <f>'Schedule P Inputs'!F28</f>
        <v>0</v>
      </c>
      <c r="J28" s="64">
        <f>'Schedule P Inputs'!G28</f>
        <v>0</v>
      </c>
      <c r="K28" s="60">
        <f>'Discount Factors'!E38</f>
        <v>0.93519999999999992</v>
      </c>
      <c r="L28" s="20">
        <f t="shared" si="7"/>
        <v>0</v>
      </c>
      <c r="M28" s="61">
        <f>IF(Instructions!$B$32=1,ROUND(SUM(I28:J28)*K28,0),'Discounted by LOB &amp; AY'!J28*'Discounted by LOB &amp; AY'!K28)</f>
        <v>0</v>
      </c>
      <c r="O28" s="63">
        <f t="shared" si="11"/>
        <v>2017</v>
      </c>
      <c r="P28" s="20">
        <f>'Schedule P Inputs'!J28</f>
        <v>0</v>
      </c>
      <c r="Q28" s="64">
        <f>'Schedule P Inputs'!K28</f>
        <v>0</v>
      </c>
      <c r="R28" s="60">
        <f>'Discount Factors'!D38</f>
        <v>0.96121999999999996</v>
      </c>
      <c r="S28" s="20">
        <f t="shared" si="8"/>
        <v>0</v>
      </c>
      <c r="T28" s="61">
        <f>IF(Instructions!$B$32=1,ROUND(SUM(P28:Q28)*R28,0),'Discounted by LOB &amp; AY'!Q28*'Discounted by LOB &amp; AY'!R28)</f>
        <v>0</v>
      </c>
      <c r="W28" s="62"/>
    </row>
    <row r="29" spans="1:23" x14ac:dyDescent="0.25">
      <c r="A29" s="63">
        <f t="shared" si="9"/>
        <v>2018</v>
      </c>
      <c r="B29" s="20">
        <f>'Schedule P Inputs'!B29</f>
        <v>0</v>
      </c>
      <c r="C29" s="64">
        <f>'Schedule P Inputs'!C29</f>
        <v>0</v>
      </c>
      <c r="D29" s="60">
        <f>'Discount Factors'!E54</f>
        <v>0.84103600000000001</v>
      </c>
      <c r="E29" s="20">
        <f t="shared" si="6"/>
        <v>0</v>
      </c>
      <c r="F29" s="61">
        <f>IF(Instructions!$B$32=1,ROUND(SUM(B29:C29)*D29,0),'Discounted by LOB &amp; AY'!C29*'Discounted by LOB &amp; AY'!D29)</f>
        <v>0</v>
      </c>
      <c r="H29" s="63">
        <f t="shared" si="10"/>
        <v>2018</v>
      </c>
      <c r="I29" s="20">
        <f>'Schedule P Inputs'!F29</f>
        <v>0</v>
      </c>
      <c r="J29" s="64">
        <f>'Schedule P Inputs'!G29</f>
        <v>0</v>
      </c>
      <c r="K29" s="60">
        <f>'Discount Factors'!E37</f>
        <v>0.91017700000000001</v>
      </c>
      <c r="L29" s="20">
        <f t="shared" si="7"/>
        <v>0</v>
      </c>
      <c r="M29" s="61">
        <f>IF(Instructions!$B$32=1,ROUND(SUM(I29:J29)*K29,0),'Discounted by LOB &amp; AY'!J29*'Discounted by LOB &amp; AY'!K29)</f>
        <v>0</v>
      </c>
      <c r="O29" s="63">
        <f t="shared" si="11"/>
        <v>2018</v>
      </c>
      <c r="P29" s="20">
        <f>'Schedule P Inputs'!J29</f>
        <v>0</v>
      </c>
      <c r="Q29" s="64">
        <f>'Schedule P Inputs'!K29</f>
        <v>0</v>
      </c>
      <c r="R29" s="60">
        <f>'Discount Factors'!D37</f>
        <v>0.94999300000000009</v>
      </c>
      <c r="S29" s="20">
        <f t="shared" si="8"/>
        <v>0</v>
      </c>
      <c r="T29" s="61">
        <f>IF(Instructions!$B$32=1,ROUND(SUM(P29:Q29)*R29,0),'Discounted by LOB &amp; AY'!Q29*'Discounted by LOB &amp; AY'!R29)</f>
        <v>0</v>
      </c>
      <c r="W29" s="62"/>
    </row>
    <row r="30" spans="1:23" x14ac:dyDescent="0.25">
      <c r="A30" s="63">
        <f t="shared" si="9"/>
        <v>2019</v>
      </c>
      <c r="B30" s="20">
        <f>'Schedule P Inputs'!B30</f>
        <v>0</v>
      </c>
      <c r="C30" s="64">
        <f>'Schedule P Inputs'!C30</f>
        <v>0</v>
      </c>
      <c r="D30" s="60">
        <f>'Discount Factors'!E53</f>
        <v>0.82515499999999997</v>
      </c>
      <c r="E30" s="20">
        <f t="shared" si="6"/>
        <v>0</v>
      </c>
      <c r="F30" s="61">
        <f>IF(Instructions!$B$32=1,ROUND(SUM(B30:C30)*D30,0),'Discounted by LOB &amp; AY'!C30*'Discounted by LOB &amp; AY'!D30)</f>
        <v>0</v>
      </c>
      <c r="H30" s="63">
        <f t="shared" si="10"/>
        <v>2019</v>
      </c>
      <c r="I30" s="20">
        <f>'Schedule P Inputs'!F30</f>
        <v>0</v>
      </c>
      <c r="J30" s="64">
        <f>'Schedule P Inputs'!G30</f>
        <v>0</v>
      </c>
      <c r="K30" s="60">
        <f>'Discount Factors'!E36</f>
        <v>0.90905100000000005</v>
      </c>
      <c r="L30" s="20">
        <f t="shared" si="7"/>
        <v>0</v>
      </c>
      <c r="M30" s="61">
        <f>IF(Instructions!$B$32=1,ROUND(SUM(I30:J30)*K30,0),'Discounted by LOB &amp; AY'!J30*'Discounted by LOB &amp; AY'!K30)</f>
        <v>0</v>
      </c>
      <c r="O30" s="63">
        <f t="shared" si="11"/>
        <v>2019</v>
      </c>
      <c r="P30" s="20">
        <f>'Schedule P Inputs'!J30</f>
        <v>0</v>
      </c>
      <c r="Q30" s="64">
        <f>'Schedule P Inputs'!K30</f>
        <v>0</v>
      </c>
      <c r="R30" s="60">
        <f>'Discount Factors'!D36</f>
        <v>0.94043900000000002</v>
      </c>
      <c r="S30" s="20">
        <f t="shared" si="8"/>
        <v>0</v>
      </c>
      <c r="T30" s="61">
        <f>IF(Instructions!$B$32=1,ROUND(SUM(P30:Q30)*R30,0),'Discounted by LOB &amp; AY'!Q30*'Discounted by LOB &amp; AY'!R30)</f>
        <v>0</v>
      </c>
      <c r="W30" s="62"/>
    </row>
    <row r="31" spans="1:23" x14ac:dyDescent="0.25">
      <c r="A31" s="63">
        <f t="shared" si="9"/>
        <v>2020</v>
      </c>
      <c r="B31" s="20">
        <f>'Schedule P Inputs'!B31</f>
        <v>0</v>
      </c>
      <c r="C31" s="64">
        <f>'Schedule P Inputs'!C31</f>
        <v>0</v>
      </c>
      <c r="D31" s="60">
        <f>'Discount Factors'!E52</f>
        <v>0.82189800000000002</v>
      </c>
      <c r="E31" s="20">
        <f t="shared" si="6"/>
        <v>0</v>
      </c>
      <c r="F31" s="61">
        <f>IF(Instructions!$B$32=1,ROUND(SUM(B31:C31)*D31,0),'Discounted by LOB &amp; AY'!C31*'Discounted by LOB &amp; AY'!D31)</f>
        <v>0</v>
      </c>
      <c r="H31" s="63">
        <f t="shared" si="10"/>
        <v>2020</v>
      </c>
      <c r="I31" s="20">
        <f>'Schedule P Inputs'!F31</f>
        <v>0</v>
      </c>
      <c r="J31" s="64">
        <f>'Schedule P Inputs'!G31</f>
        <v>0</v>
      </c>
      <c r="K31" s="60">
        <f>'Discount Factors'!E35</f>
        <v>0.91235999999999995</v>
      </c>
      <c r="L31" s="20">
        <f t="shared" si="7"/>
        <v>0</v>
      </c>
      <c r="M31" s="61">
        <f>IF(Instructions!$B$32=1,ROUND(SUM(I31:J31)*K31,0),'Discounted by LOB &amp; AY'!J31*'Discounted by LOB &amp; AY'!K31)</f>
        <v>0</v>
      </c>
      <c r="O31" s="63">
        <f t="shared" si="11"/>
        <v>2020</v>
      </c>
      <c r="P31" s="20">
        <f>'Schedule P Inputs'!J31</f>
        <v>0</v>
      </c>
      <c r="Q31" s="64">
        <f>'Schedule P Inputs'!K31</f>
        <v>0</v>
      </c>
      <c r="R31" s="60">
        <f>'Discount Factors'!D35</f>
        <v>0.93215800000000004</v>
      </c>
      <c r="S31" s="20">
        <f t="shared" si="8"/>
        <v>0</v>
      </c>
      <c r="T31" s="61">
        <f>IF(Instructions!$B$32=1,ROUND(SUM(P31:Q31)*R31,0),'Discounted by LOB &amp; AY'!Q31*'Discounted by LOB &amp; AY'!R31)</f>
        <v>0</v>
      </c>
      <c r="W31" s="62"/>
    </row>
    <row r="32" spans="1:23" x14ac:dyDescent="0.25">
      <c r="A32" s="63">
        <f t="shared" si="9"/>
        <v>2021</v>
      </c>
      <c r="B32" s="20">
        <f>'Schedule P Inputs'!B32</f>
        <v>0</v>
      </c>
      <c r="C32" s="64">
        <f>'Schedule P Inputs'!C32</f>
        <v>0</v>
      </c>
      <c r="D32" s="60">
        <f>'Discount Factors'!E51</f>
        <v>0.83900200000000003</v>
      </c>
      <c r="E32" s="20">
        <f t="shared" si="6"/>
        <v>0</v>
      </c>
      <c r="F32" s="61">
        <f>IF(Instructions!$B$32=1,ROUND(SUM(B32:C32)*D32,0),'Discounted by LOB &amp; AY'!C32*'Discounted by LOB &amp; AY'!D32)</f>
        <v>0</v>
      </c>
      <c r="H32" s="63">
        <f t="shared" si="10"/>
        <v>2021</v>
      </c>
      <c r="I32" s="20">
        <f>'Schedule P Inputs'!F32</f>
        <v>0</v>
      </c>
      <c r="J32" s="64">
        <f>'Schedule P Inputs'!G32</f>
        <v>0</v>
      </c>
      <c r="K32" s="60">
        <f>'Discount Factors'!E34</f>
        <v>0.91675899999999999</v>
      </c>
      <c r="L32" s="20">
        <f t="shared" si="7"/>
        <v>0</v>
      </c>
      <c r="M32" s="61">
        <f>IF(Instructions!$B$32=1,ROUND(SUM(I32:J32)*K32,0),'Discounted by LOB &amp; AY'!J32*'Discounted by LOB &amp; AY'!K32)</f>
        <v>0</v>
      </c>
      <c r="O32" s="63">
        <f t="shared" si="11"/>
        <v>2021</v>
      </c>
      <c r="P32" s="20">
        <f>'Schedule P Inputs'!J32</f>
        <v>0</v>
      </c>
      <c r="Q32" s="64">
        <f>'Schedule P Inputs'!K32</f>
        <v>0</v>
      </c>
      <c r="R32" s="60">
        <f>'Discount Factors'!D34</f>
        <v>0.92997600000000002</v>
      </c>
      <c r="S32" s="20">
        <f t="shared" si="8"/>
        <v>0</v>
      </c>
      <c r="T32" s="61">
        <f>IF(Instructions!$B$32=1,ROUND(SUM(P32:Q32)*R32,0),'Discounted by LOB &amp; AY'!Q32*'Discounted by LOB &amp; AY'!R32)</f>
        <v>0</v>
      </c>
      <c r="W32" s="62"/>
    </row>
    <row r="33" spans="1:23" x14ac:dyDescent="0.25">
      <c r="A33" s="63">
        <f t="shared" si="9"/>
        <v>2022</v>
      </c>
      <c r="B33" s="20">
        <f>'Schedule P Inputs'!B33</f>
        <v>0</v>
      </c>
      <c r="C33" s="64">
        <f>'Schedule P Inputs'!C33</f>
        <v>0</v>
      </c>
      <c r="D33" s="60">
        <f>'Discount Factors'!E50</f>
        <v>0.87380599999999997</v>
      </c>
      <c r="E33" s="20">
        <f t="shared" si="6"/>
        <v>0</v>
      </c>
      <c r="F33" s="61">
        <f>IF(Instructions!$B$32=1,ROUND(SUM(B33:C33)*D33,0),'Discounted by LOB &amp; AY'!C33*'Discounted by LOB &amp; AY'!D33)</f>
        <v>0</v>
      </c>
      <c r="H33" s="63">
        <f t="shared" si="10"/>
        <v>2022</v>
      </c>
      <c r="I33" s="20">
        <f>'Schedule P Inputs'!F33</f>
        <v>0</v>
      </c>
      <c r="J33" s="64">
        <f>'Schedule P Inputs'!G33</f>
        <v>0</v>
      </c>
      <c r="K33" s="60">
        <f>'Discount Factors'!E33</f>
        <v>0.94301599999999997</v>
      </c>
      <c r="L33" s="20">
        <f t="shared" si="7"/>
        <v>0</v>
      </c>
      <c r="M33" s="61">
        <f>IF(Instructions!$B$32=1,ROUND(SUM(I33:J33)*K33,0),'Discounted by LOB &amp; AY'!J33*'Discounted by LOB &amp; AY'!K33)</f>
        <v>0</v>
      </c>
      <c r="O33" s="63">
        <f t="shared" si="11"/>
        <v>2022</v>
      </c>
      <c r="P33" s="20">
        <f>'Schedule P Inputs'!J33</f>
        <v>0</v>
      </c>
      <c r="Q33" s="64">
        <f>'Schedule P Inputs'!K33</f>
        <v>0</v>
      </c>
      <c r="R33" s="60">
        <f>'Discount Factors'!D33</f>
        <v>0.92174800000000001</v>
      </c>
      <c r="S33" s="20">
        <f t="shared" si="8"/>
        <v>0</v>
      </c>
      <c r="T33" s="61">
        <f>IF(Instructions!$B$32=1,ROUND(SUM(P33:Q33)*R33,0),'Discounted by LOB &amp; AY'!Q33*'Discounted by LOB &amp; AY'!R33)</f>
        <v>0</v>
      </c>
      <c r="W33" s="62"/>
    </row>
    <row r="34" spans="1:23" x14ac:dyDescent="0.25">
      <c r="A34" s="63">
        <f t="shared" si="9"/>
        <v>2023</v>
      </c>
      <c r="B34" s="20">
        <f>'Schedule P Inputs'!B34</f>
        <v>0</v>
      </c>
      <c r="C34" s="64">
        <f>'Schedule P Inputs'!C34</f>
        <v>0</v>
      </c>
      <c r="D34" s="60">
        <f>'Discount Factors'!E49</f>
        <v>0.86894499999999997</v>
      </c>
      <c r="E34" s="20">
        <f t="shared" si="6"/>
        <v>0</v>
      </c>
      <c r="F34" s="61">
        <f>IF(Instructions!$B$32=1,ROUND(SUM(B34:C34)*D34,0),'Discounted by LOB &amp; AY'!C34*'Discounted by LOB &amp; AY'!D34)</f>
        <v>0</v>
      </c>
      <c r="H34" s="63">
        <f t="shared" si="10"/>
        <v>2023</v>
      </c>
      <c r="I34" s="20">
        <f>'Schedule P Inputs'!F34</f>
        <v>0</v>
      </c>
      <c r="J34" s="64">
        <f>'Schedule P Inputs'!G34</f>
        <v>0</v>
      </c>
      <c r="K34" s="60">
        <f>'Discount Factors'!E32</f>
        <v>0.93906599999999996</v>
      </c>
      <c r="L34" s="20">
        <f t="shared" si="7"/>
        <v>0</v>
      </c>
      <c r="M34" s="61">
        <f>IF(Instructions!$B$32=1,ROUND(SUM(I34:J34)*K34,0),'Discounted by LOB &amp; AY'!J34*'Discounted by LOB &amp; AY'!K34)</f>
        <v>0</v>
      </c>
      <c r="O34" s="63">
        <f t="shared" si="11"/>
        <v>2023</v>
      </c>
      <c r="P34" s="20">
        <f>'Schedule P Inputs'!J34</f>
        <v>0</v>
      </c>
      <c r="Q34" s="64">
        <f>'Schedule P Inputs'!K34</f>
        <v>0</v>
      </c>
      <c r="R34" s="60">
        <f>'Discount Factors'!D32</f>
        <v>0.90180300000000002</v>
      </c>
      <c r="S34" s="20">
        <f t="shared" si="8"/>
        <v>0</v>
      </c>
      <c r="T34" s="61">
        <f>IF(Instructions!$B$32=1,ROUND(SUM(P34:Q34)*R34,0),'Discounted by LOB &amp; AY'!Q34*'Discounted by LOB &amp; AY'!R34)</f>
        <v>0</v>
      </c>
      <c r="W34" s="62"/>
    </row>
    <row r="35" spans="1:23" x14ac:dyDescent="0.25">
      <c r="A35" s="63">
        <f>A36-1</f>
        <v>2024</v>
      </c>
      <c r="B35" s="20">
        <f>'Schedule P Inputs'!B35</f>
        <v>0</v>
      </c>
      <c r="C35" s="64">
        <f>'Schedule P Inputs'!C35</f>
        <v>0</v>
      </c>
      <c r="D35" s="60">
        <f>'Discount Factors'!E48</f>
        <v>0.86432200000000003</v>
      </c>
      <c r="E35" s="20">
        <f t="shared" si="6"/>
        <v>0</v>
      </c>
      <c r="F35" s="61">
        <f>IF(Instructions!$B$32=1,ROUND(SUM(B35:C35)*D35,0),'Discounted by LOB &amp; AY'!C35*'Discounted by LOB &amp; AY'!D35)</f>
        <v>0</v>
      </c>
      <c r="H35" s="63">
        <f>H36-1</f>
        <v>2024</v>
      </c>
      <c r="I35" s="20">
        <f>'Schedule P Inputs'!F35</f>
        <v>0</v>
      </c>
      <c r="J35" s="64">
        <f>'Schedule P Inputs'!G35</f>
        <v>0</v>
      </c>
      <c r="K35" s="60">
        <f>'Discount Factors'!E31</f>
        <v>0.93323400000000001</v>
      </c>
      <c r="L35" s="20">
        <f t="shared" si="7"/>
        <v>0</v>
      </c>
      <c r="M35" s="61">
        <f>IF(Instructions!$B$32=1,ROUND(SUM(I35:J35)*K35,0),'Discounted by LOB &amp; AY'!J35*'Discounted by LOB &amp; AY'!K35)</f>
        <v>0</v>
      </c>
      <c r="O35" s="63">
        <f>O36-1</f>
        <v>2024</v>
      </c>
      <c r="P35" s="20">
        <f>'Schedule P Inputs'!J35</f>
        <v>0</v>
      </c>
      <c r="Q35" s="64">
        <f>'Schedule P Inputs'!K35</f>
        <v>0</v>
      </c>
      <c r="R35" s="60">
        <f>'Discount Factors'!D31</f>
        <v>0.87809400000000004</v>
      </c>
      <c r="S35" s="20">
        <f t="shared" si="8"/>
        <v>0</v>
      </c>
      <c r="T35" s="61">
        <f>IF(Instructions!$B$32=1,ROUND(SUM(P35:Q35)*R35,0),'Discounted by LOB &amp; AY'!Q35*'Discounted by LOB &amp; AY'!R35)</f>
        <v>0</v>
      </c>
      <c r="W35" s="62"/>
    </row>
    <row r="36" spans="1:23" x14ac:dyDescent="0.25">
      <c r="A36" s="63">
        <f>Instructions!$B$2</f>
        <v>2025</v>
      </c>
      <c r="B36" s="20">
        <f>'Schedule P Inputs'!B36</f>
        <v>0</v>
      </c>
      <c r="C36" s="64">
        <f>'Schedule P Inputs'!C36</f>
        <v>0</v>
      </c>
      <c r="D36" s="60">
        <f>'Discount Factors'!E47</f>
        <v>0.86782300000000001</v>
      </c>
      <c r="E36" s="20">
        <f t="shared" si="6"/>
        <v>0</v>
      </c>
      <c r="F36" s="61">
        <f>IF(Instructions!$B$32=1,ROUND(SUM(B36:C36)*D36,0),'Discounted by LOB &amp; AY'!C36*'Discounted by LOB &amp; AY'!D36)</f>
        <v>0</v>
      </c>
      <c r="H36" s="63">
        <f>Instructions!$B$2</f>
        <v>2025</v>
      </c>
      <c r="I36" s="20">
        <f>'Schedule P Inputs'!F36</f>
        <v>0</v>
      </c>
      <c r="J36" s="64">
        <f>'Schedule P Inputs'!G36</f>
        <v>0</v>
      </c>
      <c r="K36" s="60">
        <f>'Discount Factors'!E30</f>
        <v>0.94461099999999998</v>
      </c>
      <c r="L36" s="20">
        <f t="shared" si="7"/>
        <v>0</v>
      </c>
      <c r="M36" s="61">
        <f>IF(Instructions!$B$32=1,ROUND(SUM(I36:J36)*K36,0),'Discounted by LOB &amp; AY'!J36*'Discounted by LOB &amp; AY'!K36)</f>
        <v>0</v>
      </c>
      <c r="O36" s="63">
        <f>Instructions!$B$2</f>
        <v>2025</v>
      </c>
      <c r="P36" s="20">
        <f>'Schedule P Inputs'!J36</f>
        <v>0</v>
      </c>
      <c r="Q36" s="64">
        <f>'Schedule P Inputs'!K36</f>
        <v>0</v>
      </c>
      <c r="R36" s="60">
        <f>'Discount Factors'!D30</f>
        <v>0.84207299999999996</v>
      </c>
      <c r="S36" s="20">
        <f t="shared" si="8"/>
        <v>0</v>
      </c>
      <c r="T36" s="61">
        <f>IF(Instructions!$B$32=1,ROUND(SUM(P36:Q36)*R36,0),'Discounted by LOB &amp; AY'!Q36*'Discounted by LOB &amp; AY'!R36)</f>
        <v>0</v>
      </c>
      <c r="W36" s="62"/>
    </row>
    <row r="37" spans="1:23" ht="14.4" thickBot="1" x14ac:dyDescent="0.3">
      <c r="A37" s="2" t="s">
        <v>37</v>
      </c>
      <c r="B37" s="3">
        <f>SUM(B26:B36)</f>
        <v>0</v>
      </c>
      <c r="C37" s="3">
        <f>SUM(C26:C36)</f>
        <v>0</v>
      </c>
      <c r="D37" s="10"/>
      <c r="E37" s="3">
        <f>SUM(E26:E36)</f>
        <v>0</v>
      </c>
      <c r="F37" s="4">
        <f>SUM(F26:F36)</f>
        <v>0</v>
      </c>
      <c r="G37" s="11"/>
      <c r="H37" s="2" t="s">
        <v>37</v>
      </c>
      <c r="I37" s="3">
        <f>SUM(I26:I36)</f>
        <v>0</v>
      </c>
      <c r="J37" s="3">
        <f>SUM(J26:J36)</f>
        <v>0</v>
      </c>
      <c r="K37" s="10"/>
      <c r="L37" s="3">
        <f>SUM(L26:L36)</f>
        <v>0</v>
      </c>
      <c r="M37" s="4">
        <f>SUM(M26:M36)</f>
        <v>0</v>
      </c>
      <c r="N37" s="11"/>
      <c r="O37" s="2" t="s">
        <v>37</v>
      </c>
      <c r="P37" s="3">
        <f>SUM(P26:P36)</f>
        <v>0</v>
      </c>
      <c r="Q37" s="3">
        <f>SUM(Q26:Q36)</f>
        <v>0</v>
      </c>
      <c r="R37" s="10"/>
      <c r="S37" s="3">
        <f>SUM(S26:S36)</f>
        <v>0</v>
      </c>
      <c r="T37" s="4">
        <f>SUM(T26:T36)</f>
        <v>0</v>
      </c>
    </row>
    <row r="38" spans="1:23" ht="14.4" thickBot="1" x14ac:dyDescent="0.3"/>
    <row r="39" spans="1:23" x14ac:dyDescent="0.25">
      <c r="A39" s="109" t="s">
        <v>56</v>
      </c>
      <c r="B39" s="110"/>
      <c r="C39" s="110"/>
      <c r="D39" s="110"/>
      <c r="E39" s="110"/>
      <c r="F39" s="111"/>
      <c r="H39" s="109" t="s">
        <v>53</v>
      </c>
      <c r="I39" s="110"/>
      <c r="J39" s="110"/>
      <c r="K39" s="110"/>
      <c r="L39" s="110"/>
      <c r="M39" s="111"/>
      <c r="O39" s="109" t="s">
        <v>54</v>
      </c>
      <c r="P39" s="110"/>
      <c r="Q39" s="110"/>
      <c r="R39" s="110"/>
      <c r="S39" s="110"/>
      <c r="T39" s="111"/>
    </row>
    <row r="40" spans="1:23" ht="14.4" thickBot="1" x14ac:dyDescent="0.3">
      <c r="A40" s="106" t="s">
        <v>19</v>
      </c>
      <c r="B40" s="107"/>
      <c r="C40" s="107"/>
      <c r="D40" s="107"/>
      <c r="E40" s="107"/>
      <c r="F40" s="108"/>
      <c r="H40" s="106" t="s">
        <v>40</v>
      </c>
      <c r="I40" s="107"/>
      <c r="J40" s="107"/>
      <c r="K40" s="107"/>
      <c r="L40" s="107"/>
      <c r="M40" s="108"/>
      <c r="O40" s="106" t="s">
        <v>23</v>
      </c>
      <c r="P40" s="107"/>
      <c r="Q40" s="107"/>
      <c r="R40" s="107"/>
      <c r="S40" s="107"/>
      <c r="T40" s="108"/>
    </row>
    <row r="41" spans="1:23" x14ac:dyDescent="0.25">
      <c r="A41" s="104" t="s">
        <v>44</v>
      </c>
      <c r="B41" s="54">
        <v>23</v>
      </c>
      <c r="C41" s="54">
        <v>24</v>
      </c>
      <c r="D41" s="54"/>
      <c r="E41" s="54"/>
      <c r="F41" s="55"/>
      <c r="G41" s="11"/>
      <c r="H41" s="104" t="s">
        <v>44</v>
      </c>
      <c r="I41" s="54">
        <v>23</v>
      </c>
      <c r="J41" s="54">
        <v>24</v>
      </c>
      <c r="K41" s="54"/>
      <c r="L41" s="54"/>
      <c r="M41" s="55"/>
      <c r="N41" s="11"/>
      <c r="O41" s="104" t="s">
        <v>44</v>
      </c>
      <c r="P41" s="54">
        <v>23</v>
      </c>
      <c r="Q41" s="54">
        <v>24</v>
      </c>
      <c r="R41" s="54"/>
      <c r="S41" s="54"/>
      <c r="T41" s="55"/>
    </row>
    <row r="42" spans="1:23" ht="41.4" x14ac:dyDescent="0.25">
      <c r="A42" s="105"/>
      <c r="B42" s="56" t="s">
        <v>46</v>
      </c>
      <c r="C42" s="56" t="s">
        <v>47</v>
      </c>
      <c r="D42" s="56" t="s">
        <v>76</v>
      </c>
      <c r="E42" s="56" t="s">
        <v>77</v>
      </c>
      <c r="F42" s="57" t="s">
        <v>87</v>
      </c>
      <c r="G42" s="11"/>
      <c r="H42" s="105"/>
      <c r="I42" s="56" t="s">
        <v>46</v>
      </c>
      <c r="J42" s="56" t="s">
        <v>47</v>
      </c>
      <c r="K42" s="56" t="s">
        <v>76</v>
      </c>
      <c r="L42" s="56" t="s">
        <v>77</v>
      </c>
      <c r="M42" s="57" t="s">
        <v>87</v>
      </c>
      <c r="N42" s="11"/>
      <c r="O42" s="105"/>
      <c r="P42" s="56" t="s">
        <v>46</v>
      </c>
      <c r="Q42" s="56" t="s">
        <v>47</v>
      </c>
      <c r="R42" s="56" t="s">
        <v>76</v>
      </c>
      <c r="S42" s="56" t="s">
        <v>77</v>
      </c>
      <c r="T42" s="57" t="s">
        <v>87</v>
      </c>
    </row>
    <row r="43" spans="1:23" x14ac:dyDescent="0.25">
      <c r="A43" s="58" t="s">
        <v>36</v>
      </c>
      <c r="B43" s="26">
        <f>'Schedule P Inputs'!B43</f>
        <v>0</v>
      </c>
      <c r="C43" s="59">
        <f>'Schedule P Inputs'!C43</f>
        <v>0</v>
      </c>
      <c r="D43" s="60">
        <f>'Discount Factors'!C40</f>
        <v>0.98551299999999997</v>
      </c>
      <c r="E43" s="20">
        <f t="shared" ref="E43:E53" si="12">ROUND(B43*D43,0)</f>
        <v>0</v>
      </c>
      <c r="F43" s="61">
        <f>IF(Instructions!$B$32=1,ROUND(SUM(B43:C43)*D43,0),'Discounted by LOB &amp; AY'!C43*'Discounted by LOB &amp; AY'!D43)</f>
        <v>0</v>
      </c>
      <c r="H43" s="58" t="s">
        <v>36</v>
      </c>
      <c r="I43" s="26">
        <f>'Schedule P Inputs'!F43</f>
        <v>0</v>
      </c>
      <c r="J43" s="59">
        <f>'Schedule P Inputs'!G43</f>
        <v>0</v>
      </c>
      <c r="K43" s="60">
        <f>'Discount Factors'!E40</f>
        <v>0.96918499999999996</v>
      </c>
      <c r="L43" s="20">
        <f t="shared" ref="L43:L53" si="13">ROUND(I43*K43,0)</f>
        <v>0</v>
      </c>
      <c r="M43" s="61">
        <f>IF(Instructions!$B$32=1,ROUND(SUM(I43:J43)*K43,0),'Discounted by LOB &amp; AY'!J43*'Discounted by LOB &amp; AY'!K43)</f>
        <v>0</v>
      </c>
      <c r="O43" s="58" t="s">
        <v>36</v>
      </c>
      <c r="P43" s="26">
        <f>'Schedule P Inputs'!J43</f>
        <v>0</v>
      </c>
      <c r="Q43" s="59">
        <f>'Schedule P Inputs'!K43</f>
        <v>0</v>
      </c>
      <c r="R43" s="60">
        <f>'Discount Factors'!G40</f>
        <v>0.96730000000000005</v>
      </c>
      <c r="S43" s="20">
        <f t="shared" ref="S43:S53" si="14">ROUND(P43*R43,0)</f>
        <v>0</v>
      </c>
      <c r="T43" s="61">
        <f>IF(Instructions!$B$32=1,ROUND(SUM(P43:Q43)*R43,0),'Discounted by LOB &amp; AY'!Q43*'Discounted by LOB &amp; AY'!R43)</f>
        <v>0</v>
      </c>
      <c r="W43" s="68"/>
    </row>
    <row r="44" spans="1:23" x14ac:dyDescent="0.25">
      <c r="A44" s="63">
        <f t="shared" ref="A44:A51" si="15">A45-1</f>
        <v>2016</v>
      </c>
      <c r="B44" s="20">
        <f>'Schedule P Inputs'!B44</f>
        <v>0</v>
      </c>
      <c r="C44" s="64">
        <f>'Schedule P Inputs'!C44</f>
        <v>0</v>
      </c>
      <c r="D44" s="60">
        <f>'Discount Factors'!C39</f>
        <v>0.97750300000000001</v>
      </c>
      <c r="E44" s="20">
        <f t="shared" si="12"/>
        <v>0</v>
      </c>
      <c r="F44" s="61">
        <f>IF(Instructions!$B$32=1,ROUND(SUM(B44:C44)*D44,0),'Discounted by LOB &amp; AY'!C44*'Discounted by LOB &amp; AY'!D44)</f>
        <v>0</v>
      </c>
      <c r="H44" s="63">
        <f t="shared" ref="H44:H51" si="16">H45-1</f>
        <v>2016</v>
      </c>
      <c r="I44" s="20">
        <f>'Schedule P Inputs'!F44</f>
        <v>0</v>
      </c>
      <c r="J44" s="64">
        <f>'Schedule P Inputs'!G44</f>
        <v>0</v>
      </c>
      <c r="K44" s="60">
        <f>'Discount Factors'!E39</f>
        <v>0.94852999999999998</v>
      </c>
      <c r="L44" s="20">
        <f t="shared" si="13"/>
        <v>0</v>
      </c>
      <c r="M44" s="61">
        <f>IF(Instructions!$B$32=1,ROUND(SUM(I44:J44)*K44,0),'Discounted by LOB &amp; AY'!J44*'Discounted by LOB &amp; AY'!K44)</f>
        <v>0</v>
      </c>
      <c r="O44" s="63">
        <f t="shared" ref="O44:O51" si="17">O45-1</f>
        <v>2016</v>
      </c>
      <c r="P44" s="20">
        <f>'Schedule P Inputs'!J44</f>
        <v>0</v>
      </c>
      <c r="Q44" s="64">
        <f>'Schedule P Inputs'!K44</f>
        <v>0</v>
      </c>
      <c r="R44" s="60">
        <f>'Discount Factors'!G39</f>
        <v>0.94497399999999998</v>
      </c>
      <c r="S44" s="20">
        <f t="shared" si="14"/>
        <v>0</v>
      </c>
      <c r="T44" s="61">
        <f>IF(Instructions!$B$32=1,ROUND(SUM(P44:Q44)*R44,0),'Discounted by LOB &amp; AY'!Q44*'Discounted by LOB &amp; AY'!R44)</f>
        <v>0</v>
      </c>
      <c r="W44" s="68"/>
    </row>
    <row r="45" spans="1:23" x14ac:dyDescent="0.25">
      <c r="A45" s="63">
        <f t="shared" si="15"/>
        <v>2017</v>
      </c>
      <c r="B45" s="20">
        <f>'Schedule P Inputs'!B45</f>
        <v>0</v>
      </c>
      <c r="C45" s="64">
        <f>'Schedule P Inputs'!C45</f>
        <v>0</v>
      </c>
      <c r="D45" s="60">
        <f>'Discount Factors'!C38</f>
        <v>0.96016000000000001</v>
      </c>
      <c r="E45" s="20">
        <f t="shared" si="12"/>
        <v>0</v>
      </c>
      <c r="F45" s="61">
        <f>IF(Instructions!$B$32=1,ROUND(SUM(B45:C45)*D45,0),'Discounted by LOB &amp; AY'!C45*'Discounted by LOB &amp; AY'!D45)</f>
        <v>0</v>
      </c>
      <c r="H45" s="63">
        <f t="shared" si="16"/>
        <v>2017</v>
      </c>
      <c r="I45" s="20">
        <f>'Schedule P Inputs'!F45</f>
        <v>0</v>
      </c>
      <c r="J45" s="64">
        <f>'Schedule P Inputs'!G45</f>
        <v>0</v>
      </c>
      <c r="K45" s="60">
        <f>'Discount Factors'!E38</f>
        <v>0.93519999999999992</v>
      </c>
      <c r="L45" s="20">
        <f t="shared" si="13"/>
        <v>0</v>
      </c>
      <c r="M45" s="61">
        <f>IF(Instructions!$B$32=1,ROUND(SUM(I45:J45)*K45,0),'Discounted by LOB &amp; AY'!J45*'Discounted by LOB &amp; AY'!K45)</f>
        <v>0</v>
      </c>
      <c r="O45" s="63">
        <f t="shared" si="17"/>
        <v>2017</v>
      </c>
      <c r="P45" s="20">
        <f>'Schedule P Inputs'!J45</f>
        <v>0</v>
      </c>
      <c r="Q45" s="64">
        <f>'Schedule P Inputs'!K45</f>
        <v>0</v>
      </c>
      <c r="R45" s="60">
        <f>'Discount Factors'!G38</f>
        <v>0.92622799999999994</v>
      </c>
      <c r="S45" s="20">
        <f t="shared" si="14"/>
        <v>0</v>
      </c>
      <c r="T45" s="61">
        <f>IF(Instructions!$B$32=1,ROUND(SUM(P45:Q45)*R45,0),'Discounted by LOB &amp; AY'!Q45*'Discounted by LOB &amp; AY'!R45)</f>
        <v>0</v>
      </c>
      <c r="W45" s="68"/>
    </row>
    <row r="46" spans="1:23" x14ac:dyDescent="0.25">
      <c r="A46" s="63">
        <f t="shared" si="15"/>
        <v>2018</v>
      </c>
      <c r="B46" s="20">
        <f>'Schedule P Inputs'!B46</f>
        <v>0</v>
      </c>
      <c r="C46" s="64">
        <f>'Schedule P Inputs'!C46</f>
        <v>0</v>
      </c>
      <c r="D46" s="60">
        <f>'Discount Factors'!C37</f>
        <v>0.951291</v>
      </c>
      <c r="E46" s="20">
        <f t="shared" si="12"/>
        <v>0</v>
      </c>
      <c r="F46" s="61">
        <f>IF(Instructions!$B$32=1,ROUND(SUM(B46:C46)*D46,0),'Discounted by LOB &amp; AY'!C46*'Discounted by LOB &amp; AY'!D46)</f>
        <v>0</v>
      </c>
      <c r="H46" s="63">
        <f t="shared" si="16"/>
        <v>2018</v>
      </c>
      <c r="I46" s="20">
        <f>'Schedule P Inputs'!F46</f>
        <v>0</v>
      </c>
      <c r="J46" s="64">
        <f>'Schedule P Inputs'!G46</f>
        <v>0</v>
      </c>
      <c r="K46" s="60">
        <f>'Discount Factors'!E37</f>
        <v>0.91017700000000001</v>
      </c>
      <c r="L46" s="20">
        <f t="shared" si="13"/>
        <v>0</v>
      </c>
      <c r="M46" s="61">
        <f>IF(Instructions!$B$32=1,ROUND(SUM(I46:J46)*K46,0),'Discounted by LOB &amp; AY'!J46*'Discounted by LOB &amp; AY'!K46)</f>
        <v>0</v>
      </c>
      <c r="O46" s="63">
        <f t="shared" si="17"/>
        <v>2018</v>
      </c>
      <c r="P46" s="20">
        <f>'Schedule P Inputs'!J46</f>
        <v>0</v>
      </c>
      <c r="Q46" s="64">
        <f>'Schedule P Inputs'!K46</f>
        <v>0</v>
      </c>
      <c r="R46" s="60">
        <f>'Discount Factors'!G37</f>
        <v>0.91983000000000004</v>
      </c>
      <c r="S46" s="20">
        <f t="shared" si="14"/>
        <v>0</v>
      </c>
      <c r="T46" s="61">
        <f>IF(Instructions!$B$32=1,ROUND(SUM(P46:Q46)*R46,0),'Discounted by LOB &amp; AY'!Q46*'Discounted by LOB &amp; AY'!R46)</f>
        <v>0</v>
      </c>
      <c r="W46" s="68"/>
    </row>
    <row r="47" spans="1:23" x14ac:dyDescent="0.25">
      <c r="A47" s="63">
        <f t="shared" si="15"/>
        <v>2019</v>
      </c>
      <c r="B47" s="20">
        <f>'Schedule P Inputs'!B47</f>
        <v>0</v>
      </c>
      <c r="C47" s="64">
        <f>'Schedule P Inputs'!C47</f>
        <v>0</v>
      </c>
      <c r="D47" s="60">
        <f>'Discount Factors'!C36</f>
        <v>0.93963600000000003</v>
      </c>
      <c r="E47" s="20">
        <f t="shared" si="12"/>
        <v>0</v>
      </c>
      <c r="F47" s="61">
        <f>IF(Instructions!$B$32=1,ROUND(SUM(B47:C47)*D47,0),'Discounted by LOB &amp; AY'!C47*'Discounted by LOB &amp; AY'!D47)</f>
        <v>0</v>
      </c>
      <c r="H47" s="63">
        <f t="shared" si="16"/>
        <v>2019</v>
      </c>
      <c r="I47" s="20">
        <f>'Schedule P Inputs'!F47</f>
        <v>0</v>
      </c>
      <c r="J47" s="64">
        <f>'Schedule P Inputs'!G47</f>
        <v>0</v>
      </c>
      <c r="K47" s="60">
        <f>'Discount Factors'!E36</f>
        <v>0.90905100000000005</v>
      </c>
      <c r="L47" s="20">
        <f t="shared" si="13"/>
        <v>0</v>
      </c>
      <c r="M47" s="61">
        <f>IF(Instructions!$B$32=1,ROUND(SUM(I47:J47)*K47,0),'Discounted by LOB &amp; AY'!J47*'Discounted by LOB &amp; AY'!K47)</f>
        <v>0</v>
      </c>
      <c r="O47" s="63">
        <f t="shared" si="17"/>
        <v>2019</v>
      </c>
      <c r="P47" s="20">
        <f>'Schedule P Inputs'!J47</f>
        <v>0</v>
      </c>
      <c r="Q47" s="64">
        <f>'Schedule P Inputs'!K47</f>
        <v>0</v>
      </c>
      <c r="R47" s="60">
        <f>'Discount Factors'!G36</f>
        <v>0.90343700000000005</v>
      </c>
      <c r="S47" s="20">
        <f t="shared" si="14"/>
        <v>0</v>
      </c>
      <c r="T47" s="61">
        <f>IF(Instructions!$B$32=1,ROUND(SUM(P47:Q47)*R47,0),'Discounted by LOB &amp; AY'!Q47*'Discounted by LOB &amp; AY'!R47)</f>
        <v>0</v>
      </c>
      <c r="W47" s="68"/>
    </row>
    <row r="48" spans="1:23" x14ac:dyDescent="0.25">
      <c r="A48" s="63">
        <f t="shared" si="15"/>
        <v>2020</v>
      </c>
      <c r="B48" s="20">
        <f>'Schedule P Inputs'!B48</f>
        <v>0</v>
      </c>
      <c r="C48" s="64">
        <f>'Schedule P Inputs'!C48</f>
        <v>0</v>
      </c>
      <c r="D48" s="60">
        <f>'Discount Factors'!C35</f>
        <v>0.93003400000000003</v>
      </c>
      <c r="E48" s="20">
        <f t="shared" si="12"/>
        <v>0</v>
      </c>
      <c r="F48" s="61">
        <f>IF(Instructions!$B$32=1,ROUND(SUM(B48:C48)*D48,0),'Discounted by LOB &amp; AY'!C48*'Discounted by LOB &amp; AY'!D48)</f>
        <v>0</v>
      </c>
      <c r="H48" s="63">
        <f t="shared" si="16"/>
        <v>2020</v>
      </c>
      <c r="I48" s="20">
        <f>'Schedule P Inputs'!F48</f>
        <v>0</v>
      </c>
      <c r="J48" s="64">
        <f>'Schedule P Inputs'!G48</f>
        <v>0</v>
      </c>
      <c r="K48" s="60">
        <f>'Discount Factors'!E35</f>
        <v>0.91235999999999995</v>
      </c>
      <c r="L48" s="20">
        <f t="shared" si="13"/>
        <v>0</v>
      </c>
      <c r="M48" s="61">
        <f>IF(Instructions!$B$32=1,ROUND(SUM(I48:J48)*K48,0),'Discounted by LOB &amp; AY'!J48*'Discounted by LOB &amp; AY'!K48)</f>
        <v>0</v>
      </c>
      <c r="O48" s="63">
        <f t="shared" si="17"/>
        <v>2020</v>
      </c>
      <c r="P48" s="20">
        <f>'Schedule P Inputs'!J48</f>
        <v>0</v>
      </c>
      <c r="Q48" s="64">
        <f>'Schedule P Inputs'!K48</f>
        <v>0</v>
      </c>
      <c r="R48" s="60">
        <f>'Discount Factors'!G35</f>
        <v>0.90350200000000003</v>
      </c>
      <c r="S48" s="20">
        <f t="shared" si="14"/>
        <v>0</v>
      </c>
      <c r="T48" s="61">
        <f>IF(Instructions!$B$32=1,ROUND(SUM(P48:Q48)*R48,0),'Discounted by LOB &amp; AY'!Q48*'Discounted by LOB &amp; AY'!R48)</f>
        <v>0</v>
      </c>
      <c r="W48" s="68"/>
    </row>
    <row r="49" spans="1:23" x14ac:dyDescent="0.25">
      <c r="A49" s="63">
        <f t="shared" si="15"/>
        <v>2021</v>
      </c>
      <c r="B49" s="20">
        <f>'Schedule P Inputs'!B49</f>
        <v>0</v>
      </c>
      <c r="C49" s="64">
        <f>'Schedule P Inputs'!C49</f>
        <v>0</v>
      </c>
      <c r="D49" s="60">
        <f>'Discount Factors'!C34</f>
        <v>0.93495300000000003</v>
      </c>
      <c r="E49" s="20">
        <f t="shared" si="12"/>
        <v>0</v>
      </c>
      <c r="F49" s="61">
        <f>IF(Instructions!$B$32=1,ROUND(SUM(B49:C49)*D49,0),'Discounted by LOB &amp; AY'!C49*'Discounted by LOB &amp; AY'!D49)</f>
        <v>0</v>
      </c>
      <c r="H49" s="63">
        <f t="shared" si="16"/>
        <v>2021</v>
      </c>
      <c r="I49" s="20">
        <f>'Schedule P Inputs'!F49</f>
        <v>0</v>
      </c>
      <c r="J49" s="64">
        <f>'Schedule P Inputs'!G49</f>
        <v>0</v>
      </c>
      <c r="K49" s="60">
        <f>'Discount Factors'!E34</f>
        <v>0.91675899999999999</v>
      </c>
      <c r="L49" s="20">
        <f t="shared" si="13"/>
        <v>0</v>
      </c>
      <c r="M49" s="61">
        <f>IF(Instructions!$B$32=1,ROUND(SUM(I49:J49)*K49,0),'Discounted by LOB &amp; AY'!J49*'Discounted by LOB &amp; AY'!K49)</f>
        <v>0</v>
      </c>
      <c r="O49" s="63">
        <f t="shared" si="17"/>
        <v>2021</v>
      </c>
      <c r="P49" s="20">
        <f>'Schedule P Inputs'!J49</f>
        <v>0</v>
      </c>
      <c r="Q49" s="64">
        <f>'Schedule P Inputs'!K49</f>
        <v>0</v>
      </c>
      <c r="R49" s="60">
        <f>'Discount Factors'!G34</f>
        <v>0.90974600000000005</v>
      </c>
      <c r="S49" s="20">
        <f t="shared" si="14"/>
        <v>0</v>
      </c>
      <c r="T49" s="61">
        <f>IF(Instructions!$B$32=1,ROUND(SUM(P49:Q49)*R49,0),'Discounted by LOB &amp; AY'!Q49*'Discounted by LOB &amp; AY'!R49)</f>
        <v>0</v>
      </c>
      <c r="W49" s="68"/>
    </row>
    <row r="50" spans="1:23" x14ac:dyDescent="0.25">
      <c r="A50" s="63">
        <f t="shared" si="15"/>
        <v>2022</v>
      </c>
      <c r="B50" s="20">
        <f>'Schedule P Inputs'!B50</f>
        <v>0</v>
      </c>
      <c r="C50" s="64">
        <f>'Schedule P Inputs'!C50</f>
        <v>0</v>
      </c>
      <c r="D50" s="60">
        <f>'Discount Factors'!C33</f>
        <v>0.94409600000000005</v>
      </c>
      <c r="E50" s="20">
        <f t="shared" si="12"/>
        <v>0</v>
      </c>
      <c r="F50" s="61">
        <f>IF(Instructions!$B$32=1,ROUND(SUM(B50:C50)*D50,0),'Discounted by LOB &amp; AY'!C50*'Discounted by LOB &amp; AY'!D50)</f>
        <v>0</v>
      </c>
      <c r="H50" s="63">
        <f t="shared" si="16"/>
        <v>2022</v>
      </c>
      <c r="I50" s="20">
        <f>'Schedule P Inputs'!F50</f>
        <v>0</v>
      </c>
      <c r="J50" s="64">
        <f>'Schedule P Inputs'!G50</f>
        <v>0</v>
      </c>
      <c r="K50" s="60">
        <f>'Discount Factors'!E33</f>
        <v>0.94301599999999997</v>
      </c>
      <c r="L50" s="20">
        <f t="shared" si="13"/>
        <v>0</v>
      </c>
      <c r="M50" s="61">
        <f>IF(Instructions!$B$32=1,ROUND(SUM(I50:J50)*K50,0),'Discounted by LOB &amp; AY'!J50*'Discounted by LOB &amp; AY'!K50)</f>
        <v>0</v>
      </c>
      <c r="O50" s="63">
        <f t="shared" si="17"/>
        <v>2022</v>
      </c>
      <c r="P50" s="20">
        <f>'Schedule P Inputs'!J50</f>
        <v>0</v>
      </c>
      <c r="Q50" s="64">
        <f>'Schedule P Inputs'!K50</f>
        <v>0</v>
      </c>
      <c r="R50" s="60">
        <f>'Discount Factors'!G33</f>
        <v>0.92518599999999995</v>
      </c>
      <c r="S50" s="20">
        <f t="shared" si="14"/>
        <v>0</v>
      </c>
      <c r="T50" s="61">
        <f>IF(Instructions!$B$32=1,ROUND(SUM(P50:Q50)*R50,0),'Discounted by LOB &amp; AY'!Q50*'Discounted by LOB &amp; AY'!R50)</f>
        <v>0</v>
      </c>
      <c r="W50" s="68"/>
    </row>
    <row r="51" spans="1:23" x14ac:dyDescent="0.25">
      <c r="A51" s="63">
        <f t="shared" si="15"/>
        <v>2023</v>
      </c>
      <c r="B51" s="20">
        <f>'Schedule P Inputs'!B51</f>
        <v>0</v>
      </c>
      <c r="C51" s="64">
        <f>'Schedule P Inputs'!C51</f>
        <v>0</v>
      </c>
      <c r="D51" s="60">
        <f>'Discount Factors'!C32</f>
        <v>0.93102499999999999</v>
      </c>
      <c r="E51" s="20">
        <f t="shared" si="12"/>
        <v>0</v>
      </c>
      <c r="F51" s="61">
        <f>IF(Instructions!$B$32=1,ROUND(SUM(B51:C51)*D51,0),'Discounted by LOB &amp; AY'!C51*'Discounted by LOB &amp; AY'!D51)</f>
        <v>0</v>
      </c>
      <c r="H51" s="63">
        <f t="shared" si="16"/>
        <v>2023</v>
      </c>
      <c r="I51" s="20">
        <f>'Schedule P Inputs'!F51</f>
        <v>0</v>
      </c>
      <c r="J51" s="64">
        <f>'Schedule P Inputs'!G51</f>
        <v>0</v>
      </c>
      <c r="K51" s="60">
        <f>'Discount Factors'!E32</f>
        <v>0.93906599999999996</v>
      </c>
      <c r="L51" s="20">
        <f t="shared" si="13"/>
        <v>0</v>
      </c>
      <c r="M51" s="61">
        <f>IF(Instructions!$B$32=1,ROUND(SUM(I51:J51)*K51,0),'Discounted by LOB &amp; AY'!J51*'Discounted by LOB &amp; AY'!K51)</f>
        <v>0</v>
      </c>
      <c r="O51" s="63">
        <f t="shared" si="17"/>
        <v>2023</v>
      </c>
      <c r="P51" s="20">
        <f>'Schedule P Inputs'!J51</f>
        <v>0</v>
      </c>
      <c r="Q51" s="64">
        <f>'Schedule P Inputs'!K51</f>
        <v>0</v>
      </c>
      <c r="R51" s="60">
        <f>'Discount Factors'!G32</f>
        <v>0.91578400000000004</v>
      </c>
      <c r="S51" s="20">
        <f t="shared" si="14"/>
        <v>0</v>
      </c>
      <c r="T51" s="61">
        <f>IF(Instructions!$B$32=1,ROUND(SUM(P51:Q51)*R51,0),'Discounted by LOB &amp; AY'!Q51*'Discounted by LOB &amp; AY'!R51)</f>
        <v>0</v>
      </c>
      <c r="W51" s="68"/>
    </row>
    <row r="52" spans="1:23" x14ac:dyDescent="0.25">
      <c r="A52" s="63">
        <f>A53-1</f>
        <v>2024</v>
      </c>
      <c r="B52" s="20">
        <f>'Schedule P Inputs'!B52</f>
        <v>0</v>
      </c>
      <c r="C52" s="64">
        <f>'Schedule P Inputs'!C52</f>
        <v>0</v>
      </c>
      <c r="D52" s="60">
        <f>'Discount Factors'!C31</f>
        <v>0.92135999999999996</v>
      </c>
      <c r="E52" s="20">
        <f t="shared" si="12"/>
        <v>0</v>
      </c>
      <c r="F52" s="61">
        <f>IF(Instructions!$B$32=1,ROUND(SUM(B52:C52)*D52,0),'Discounted by LOB &amp; AY'!C52*'Discounted by LOB &amp; AY'!D52)</f>
        <v>0</v>
      </c>
      <c r="H52" s="63">
        <f>H53-1</f>
        <v>2024</v>
      </c>
      <c r="I52" s="20">
        <f>'Schedule P Inputs'!F52</f>
        <v>0</v>
      </c>
      <c r="J52" s="64">
        <f>'Schedule P Inputs'!G52</f>
        <v>0</v>
      </c>
      <c r="K52" s="60">
        <f>'Discount Factors'!E31</f>
        <v>0.93323400000000001</v>
      </c>
      <c r="L52" s="20">
        <f t="shared" si="13"/>
        <v>0</v>
      </c>
      <c r="M52" s="61">
        <f>IF(Instructions!$B$32=1,ROUND(SUM(I52:J52)*K52,0),'Discounted by LOB &amp; AY'!J52*'Discounted by LOB &amp; AY'!K52)</f>
        <v>0</v>
      </c>
      <c r="O52" s="63">
        <f>O53-1</f>
        <v>2024</v>
      </c>
      <c r="P52" s="20">
        <f>'Schedule P Inputs'!J52</f>
        <v>0</v>
      </c>
      <c r="Q52" s="64">
        <f>'Schedule P Inputs'!K52</f>
        <v>0</v>
      </c>
      <c r="R52" s="60">
        <f>'Discount Factors'!G31</f>
        <v>0.90076199999999995</v>
      </c>
      <c r="S52" s="20">
        <f t="shared" si="14"/>
        <v>0</v>
      </c>
      <c r="T52" s="61">
        <f>IF(Instructions!$B$32=1,ROUND(SUM(P52:Q52)*R52,0),'Discounted by LOB &amp; AY'!Q52*'Discounted by LOB &amp; AY'!R52)</f>
        <v>0</v>
      </c>
      <c r="W52" s="68"/>
    </row>
    <row r="53" spans="1:23" x14ac:dyDescent="0.25">
      <c r="A53" s="63">
        <f>Instructions!$B$2</f>
        <v>2025</v>
      </c>
      <c r="B53" s="20">
        <f>'Schedule P Inputs'!B53</f>
        <v>0</v>
      </c>
      <c r="C53" s="64">
        <f>'Schedule P Inputs'!C53</f>
        <v>0</v>
      </c>
      <c r="D53" s="60">
        <f>'Discount Factors'!C30</f>
        <v>0.89954900000000004</v>
      </c>
      <c r="E53" s="20">
        <f t="shared" si="12"/>
        <v>0</v>
      </c>
      <c r="F53" s="61">
        <f>IF(Instructions!$B$32=1,ROUND(SUM(B53:C53)*D53,0),'Discounted by LOB &amp; AY'!C53*'Discounted by LOB &amp; AY'!D53)</f>
        <v>0</v>
      </c>
      <c r="H53" s="63">
        <f>Instructions!$B$2</f>
        <v>2025</v>
      </c>
      <c r="I53" s="20">
        <f>'Schedule P Inputs'!F53</f>
        <v>0</v>
      </c>
      <c r="J53" s="64">
        <f>'Schedule P Inputs'!G53</f>
        <v>0</v>
      </c>
      <c r="K53" s="60">
        <f>'Discount Factors'!E30</f>
        <v>0.94461099999999998</v>
      </c>
      <c r="L53" s="20">
        <f t="shared" si="13"/>
        <v>0</v>
      </c>
      <c r="M53" s="61">
        <f>IF(Instructions!$B$32=1,ROUND(SUM(I53:J53)*K53,0),'Discounted by LOB &amp; AY'!J53*'Discounted by LOB &amp; AY'!K53)</f>
        <v>0</v>
      </c>
      <c r="O53" s="63">
        <f>Instructions!$B$2</f>
        <v>2025</v>
      </c>
      <c r="P53" s="20">
        <f>'Schedule P Inputs'!J53</f>
        <v>0</v>
      </c>
      <c r="Q53" s="64">
        <f>'Schedule P Inputs'!K53</f>
        <v>0</v>
      </c>
      <c r="R53" s="60">
        <f>'Discount Factors'!G30</f>
        <v>0.879606</v>
      </c>
      <c r="S53" s="20">
        <f t="shared" si="14"/>
        <v>0</v>
      </c>
      <c r="T53" s="61">
        <f>IF(Instructions!$B$32=1,ROUND(SUM(P53:Q53)*R53,0),'Discounted by LOB &amp; AY'!Q53*'Discounted by LOB &amp; AY'!R53)</f>
        <v>0</v>
      </c>
      <c r="W53" s="68"/>
    </row>
    <row r="54" spans="1:23" ht="14.4" thickBot="1" x14ac:dyDescent="0.3">
      <c r="A54" s="2" t="s">
        <v>37</v>
      </c>
      <c r="B54" s="3">
        <f>SUM(B43:B53)</f>
        <v>0</v>
      </c>
      <c r="C54" s="3">
        <f>SUM(C43:C53)</f>
        <v>0</v>
      </c>
      <c r="D54" s="10"/>
      <c r="E54" s="3">
        <f>SUM(E43:E53)</f>
        <v>0</v>
      </c>
      <c r="F54" s="4">
        <f>SUM(F43:F53)</f>
        <v>0</v>
      </c>
      <c r="G54" s="11"/>
      <c r="H54" s="2" t="s">
        <v>37</v>
      </c>
      <c r="I54" s="3">
        <f>SUM(I43:I53)</f>
        <v>0</v>
      </c>
      <c r="J54" s="3">
        <f>SUM(J43:J53)</f>
        <v>0</v>
      </c>
      <c r="K54" s="10"/>
      <c r="L54" s="3">
        <f>SUM(L43:L53)</f>
        <v>0</v>
      </c>
      <c r="M54" s="4">
        <f>SUM(M43:M53)</f>
        <v>0</v>
      </c>
      <c r="N54" s="11"/>
      <c r="O54" s="2" t="s">
        <v>37</v>
      </c>
      <c r="P54" s="3">
        <f>SUM(P43:P53)</f>
        <v>0</v>
      </c>
      <c r="Q54" s="3">
        <f>SUM(Q43:Q53)</f>
        <v>0</v>
      </c>
      <c r="R54" s="10"/>
      <c r="S54" s="3">
        <f>SUM(S43:S53)</f>
        <v>0</v>
      </c>
      <c r="T54" s="4">
        <f>SUM(T43:T53)</f>
        <v>0</v>
      </c>
    </row>
    <row r="55" spans="1:23" ht="14.4" thickBot="1" x14ac:dyDescent="0.3">
      <c r="A55" s="11"/>
      <c r="B55" s="69"/>
      <c r="C55" s="69"/>
      <c r="D55" s="22"/>
      <c r="E55" s="69"/>
      <c r="F55" s="69"/>
      <c r="G55" s="11"/>
      <c r="H55" s="11"/>
      <c r="I55" s="69"/>
      <c r="J55" s="69"/>
      <c r="K55" s="22"/>
      <c r="L55" s="69"/>
      <c r="M55" s="69"/>
      <c r="N55" s="11"/>
      <c r="O55" s="11"/>
      <c r="P55" s="69"/>
      <c r="Q55" s="69"/>
      <c r="R55" s="22"/>
      <c r="S55" s="69"/>
      <c r="T55" s="69"/>
    </row>
    <row r="56" spans="1:23" x14ac:dyDescent="0.25">
      <c r="A56" s="109" t="s">
        <v>57</v>
      </c>
      <c r="B56" s="110"/>
      <c r="C56" s="110"/>
      <c r="D56" s="110"/>
      <c r="E56" s="110"/>
      <c r="F56" s="111"/>
      <c r="H56" s="109" t="s">
        <v>58</v>
      </c>
      <c r="I56" s="110"/>
      <c r="J56" s="110"/>
      <c r="K56" s="110"/>
      <c r="L56" s="110"/>
      <c r="M56" s="111"/>
      <c r="O56" s="109" t="s">
        <v>59</v>
      </c>
      <c r="P56" s="110"/>
      <c r="Q56" s="110"/>
      <c r="R56" s="110"/>
      <c r="S56" s="110"/>
      <c r="T56" s="111"/>
    </row>
    <row r="57" spans="1:23" ht="14.4" thickBot="1" x14ac:dyDescent="0.3">
      <c r="A57" s="106" t="s">
        <v>22</v>
      </c>
      <c r="B57" s="107"/>
      <c r="C57" s="107"/>
      <c r="D57" s="107"/>
      <c r="E57" s="107"/>
      <c r="F57" s="108"/>
      <c r="H57" s="106" t="s">
        <v>41</v>
      </c>
      <c r="I57" s="107"/>
      <c r="J57" s="107"/>
      <c r="K57" s="107"/>
      <c r="L57" s="107"/>
      <c r="M57" s="108"/>
      <c r="O57" s="106" t="s">
        <v>42</v>
      </c>
      <c r="P57" s="107"/>
      <c r="Q57" s="107"/>
      <c r="R57" s="107"/>
      <c r="S57" s="107"/>
      <c r="T57" s="108"/>
    </row>
    <row r="58" spans="1:23" x14ac:dyDescent="0.25">
      <c r="A58" s="104" t="s">
        <v>44</v>
      </c>
      <c r="B58" s="54">
        <v>23</v>
      </c>
      <c r="C58" s="54">
        <v>24</v>
      </c>
      <c r="D58" s="54"/>
      <c r="E58" s="54"/>
      <c r="F58" s="55"/>
      <c r="G58" s="11"/>
      <c r="H58" s="104" t="s">
        <v>44</v>
      </c>
      <c r="I58" s="54">
        <v>23</v>
      </c>
      <c r="J58" s="54">
        <v>24</v>
      </c>
      <c r="K58" s="54"/>
      <c r="L58" s="54"/>
      <c r="M58" s="55"/>
      <c r="N58" s="11"/>
      <c r="O58" s="104" t="s">
        <v>44</v>
      </c>
      <c r="P58" s="54">
        <v>23</v>
      </c>
      <c r="Q58" s="54">
        <v>24</v>
      </c>
      <c r="R58" s="54"/>
      <c r="S58" s="54"/>
      <c r="T58" s="55"/>
    </row>
    <row r="59" spans="1:23" ht="41.4" x14ac:dyDescent="0.25">
      <c r="A59" s="105"/>
      <c r="B59" s="56" t="s">
        <v>46</v>
      </c>
      <c r="C59" s="56" t="s">
        <v>47</v>
      </c>
      <c r="D59" s="56" t="s">
        <v>76</v>
      </c>
      <c r="E59" s="56" t="s">
        <v>77</v>
      </c>
      <c r="F59" s="57" t="s">
        <v>87</v>
      </c>
      <c r="G59" s="11"/>
      <c r="H59" s="105"/>
      <c r="I59" s="56" t="s">
        <v>46</v>
      </c>
      <c r="J59" s="56" t="s">
        <v>47</v>
      </c>
      <c r="K59" s="56" t="s">
        <v>76</v>
      </c>
      <c r="L59" s="56" t="s">
        <v>77</v>
      </c>
      <c r="M59" s="57" t="s">
        <v>87</v>
      </c>
      <c r="N59" s="11"/>
      <c r="O59" s="105"/>
      <c r="P59" s="56" t="s">
        <v>46</v>
      </c>
      <c r="Q59" s="56" t="s">
        <v>47</v>
      </c>
      <c r="R59" s="56" t="s">
        <v>76</v>
      </c>
      <c r="S59" s="56" t="s">
        <v>77</v>
      </c>
      <c r="T59" s="57" t="s">
        <v>87</v>
      </c>
    </row>
    <row r="60" spans="1:23" x14ac:dyDescent="0.25">
      <c r="A60" s="58" t="s">
        <v>36</v>
      </c>
      <c r="B60" s="26">
        <f>'Schedule P Inputs'!B60</f>
        <v>0</v>
      </c>
      <c r="C60" s="59">
        <f>'Schedule P Inputs'!C60</f>
        <v>0</v>
      </c>
      <c r="D60" s="60">
        <f>'Discount Factors'!F40</f>
        <v>0.98092000000000001</v>
      </c>
      <c r="E60" s="20">
        <f t="shared" ref="E60:E70" si="18">ROUND(B60*D60,0)</f>
        <v>0</v>
      </c>
      <c r="F60" s="61">
        <f>IF(Instructions!$B$32=1,ROUND(SUM(B60:C60)*D60,0),'Discounted by LOB &amp; AY'!C60*'Discounted by LOB &amp; AY'!D60)</f>
        <v>0</v>
      </c>
      <c r="H60" s="58" t="s">
        <v>36</v>
      </c>
      <c r="I60" s="26">
        <f>'Schedule P Inputs'!F60</f>
        <v>0</v>
      </c>
      <c r="J60" s="59">
        <f>'Schedule P Inputs'!G60</f>
        <v>0</v>
      </c>
      <c r="K60" s="60">
        <f>'Discount Factors'!E23</f>
        <v>0.985707</v>
      </c>
      <c r="L60" s="20">
        <f>ROUND(I60*K60,0)</f>
        <v>0</v>
      </c>
      <c r="M60" s="61">
        <f>IF(Instructions!$B$32=1,ROUND(SUM(I60:J60)*K60,0),'Discounted by LOB &amp; AY'!J60*'Discounted by LOB &amp; AY'!K60)</f>
        <v>0</v>
      </c>
      <c r="O60" s="58" t="s">
        <v>36</v>
      </c>
      <c r="P60" s="26">
        <f>'Schedule P Inputs'!J60</f>
        <v>0</v>
      </c>
      <c r="Q60" s="59">
        <f>'Schedule P Inputs'!K60</f>
        <v>0</v>
      </c>
      <c r="R60" s="60">
        <f>'Discount Factors'!B12</f>
        <v>0.985707</v>
      </c>
      <c r="S60" s="20">
        <f>ROUND(P60*R60,0)</f>
        <v>0</v>
      </c>
      <c r="T60" s="61">
        <f>IF(Instructions!$B$32=1,ROUND(SUM(P60:Q60)*R60,0),'Discounted by LOB &amp; AY'!Q60*'Discounted by LOB &amp; AY'!R60)</f>
        <v>0</v>
      </c>
      <c r="W60" s="62"/>
    </row>
    <row r="61" spans="1:23" x14ac:dyDescent="0.25">
      <c r="A61" s="63">
        <f t="shared" ref="A61:A68" si="19">A62-1</f>
        <v>2016</v>
      </c>
      <c r="B61" s="20">
        <f>'Schedule P Inputs'!B61</f>
        <v>0</v>
      </c>
      <c r="C61" s="64">
        <f>'Schedule P Inputs'!C61</f>
        <v>0</v>
      </c>
      <c r="D61" s="60">
        <f>'Discount Factors'!F39</f>
        <v>0.96687600000000007</v>
      </c>
      <c r="E61" s="20">
        <f t="shared" si="18"/>
        <v>0</v>
      </c>
      <c r="F61" s="61">
        <f>IF(Instructions!$B$32=1,ROUND(SUM(B61:C61)*D61,0),'Discounted by LOB &amp; AY'!C61*'Discounted by LOB &amp; AY'!D61)</f>
        <v>0</v>
      </c>
      <c r="H61" s="9"/>
      <c r="I61" s="6"/>
      <c r="J61" s="6"/>
      <c r="K61" s="6"/>
      <c r="L61" s="6"/>
      <c r="M61" s="7"/>
      <c r="O61" s="9"/>
      <c r="P61" s="6"/>
      <c r="Q61" s="6"/>
      <c r="R61" s="6"/>
      <c r="S61" s="6"/>
      <c r="T61" s="7"/>
      <c r="W61" s="62"/>
    </row>
    <row r="62" spans="1:23" x14ac:dyDescent="0.25">
      <c r="A62" s="63">
        <f t="shared" si="19"/>
        <v>2017</v>
      </c>
      <c r="B62" s="20">
        <f>'Schedule P Inputs'!B62</f>
        <v>0</v>
      </c>
      <c r="C62" s="64">
        <f>'Schedule P Inputs'!C62</f>
        <v>0</v>
      </c>
      <c r="D62" s="60">
        <f>'Discount Factors'!F38</f>
        <v>0.949264</v>
      </c>
      <c r="E62" s="20">
        <f t="shared" si="18"/>
        <v>0</v>
      </c>
      <c r="F62" s="61">
        <f>IF(Instructions!$B$32=1,ROUND(SUM(B62:C62)*D62,0),'Discounted by LOB &amp; AY'!C62*'Discounted by LOB &amp; AY'!D62)</f>
        <v>0</v>
      </c>
      <c r="H62" s="9"/>
      <c r="I62" s="6"/>
      <c r="J62" s="6"/>
      <c r="K62" s="6"/>
      <c r="L62" s="6"/>
      <c r="M62" s="7"/>
      <c r="O62" s="9"/>
      <c r="P62" s="6"/>
      <c r="Q62" s="6"/>
      <c r="R62" s="6"/>
      <c r="S62" s="6"/>
      <c r="T62" s="7"/>
      <c r="W62" s="62"/>
    </row>
    <row r="63" spans="1:23" x14ac:dyDescent="0.25">
      <c r="A63" s="63">
        <f t="shared" si="19"/>
        <v>2018</v>
      </c>
      <c r="B63" s="20">
        <f>'Schedule P Inputs'!B63</f>
        <v>0</v>
      </c>
      <c r="C63" s="64">
        <f>'Schedule P Inputs'!C63</f>
        <v>0</v>
      </c>
      <c r="D63" s="60">
        <f>'Discount Factors'!F37</f>
        <v>0.93837800000000005</v>
      </c>
      <c r="E63" s="20">
        <f t="shared" si="18"/>
        <v>0</v>
      </c>
      <c r="F63" s="61">
        <f>IF(Instructions!$B$32=1,ROUND(SUM(B63:C63)*D63,0),'Discounted by LOB &amp; AY'!C63*'Discounted by LOB &amp; AY'!D63)</f>
        <v>0</v>
      </c>
      <c r="H63" s="9"/>
      <c r="I63" s="6"/>
      <c r="J63" s="6"/>
      <c r="K63" s="6"/>
      <c r="L63" s="6"/>
      <c r="M63" s="7"/>
      <c r="O63" s="9"/>
      <c r="P63" s="6"/>
      <c r="Q63" s="6"/>
      <c r="R63" s="6"/>
      <c r="S63" s="6"/>
      <c r="T63" s="7"/>
      <c r="W63" s="62"/>
    </row>
    <row r="64" spans="1:23" x14ac:dyDescent="0.25">
      <c r="A64" s="63">
        <f t="shared" si="19"/>
        <v>2019</v>
      </c>
      <c r="B64" s="20">
        <f>'Schedule P Inputs'!B64</f>
        <v>0</v>
      </c>
      <c r="C64" s="64">
        <f>'Schedule P Inputs'!C64</f>
        <v>0</v>
      </c>
      <c r="D64" s="60">
        <f>'Discount Factors'!F36</f>
        <v>0.92745</v>
      </c>
      <c r="E64" s="20">
        <f t="shared" si="18"/>
        <v>0</v>
      </c>
      <c r="F64" s="61">
        <f>IF(Instructions!$B$32=1,ROUND(SUM(B64:C64)*D64,0),'Discounted by LOB &amp; AY'!C64*'Discounted by LOB &amp; AY'!D64)</f>
        <v>0</v>
      </c>
      <c r="H64" s="9"/>
      <c r="I64" s="6"/>
      <c r="J64" s="6"/>
      <c r="K64" s="6"/>
      <c r="L64" s="6"/>
      <c r="M64" s="7"/>
      <c r="O64" s="9"/>
      <c r="P64" s="6"/>
      <c r="Q64" s="6"/>
      <c r="R64" s="6"/>
      <c r="S64" s="6"/>
      <c r="T64" s="7"/>
      <c r="W64" s="62"/>
    </row>
    <row r="65" spans="1:23" x14ac:dyDescent="0.25">
      <c r="A65" s="63">
        <f t="shared" si="19"/>
        <v>2020</v>
      </c>
      <c r="B65" s="20">
        <f>'Schedule P Inputs'!B65</f>
        <v>0</v>
      </c>
      <c r="C65" s="64">
        <f>'Schedule P Inputs'!C65</f>
        <v>0</v>
      </c>
      <c r="D65" s="60">
        <f>'Discount Factors'!F35</f>
        <v>0.92275300000000005</v>
      </c>
      <c r="E65" s="20">
        <f t="shared" si="18"/>
        <v>0</v>
      </c>
      <c r="F65" s="61">
        <f>IF(Instructions!$B$32=1,ROUND(SUM(B65:C65)*D65,0),'Discounted by LOB &amp; AY'!C65*'Discounted by LOB &amp; AY'!D65)</f>
        <v>0</v>
      </c>
      <c r="H65" s="9"/>
      <c r="I65" s="6"/>
      <c r="J65" s="6"/>
      <c r="K65" s="6"/>
      <c r="L65" s="6"/>
      <c r="M65" s="7"/>
      <c r="O65" s="9"/>
      <c r="P65" s="6"/>
      <c r="Q65" s="6"/>
      <c r="R65" s="6"/>
      <c r="S65" s="6"/>
      <c r="T65" s="7"/>
      <c r="W65" s="62"/>
    </row>
    <row r="66" spans="1:23" x14ac:dyDescent="0.25">
      <c r="A66" s="63">
        <f t="shared" si="19"/>
        <v>2021</v>
      </c>
      <c r="B66" s="20">
        <f>'Schedule P Inputs'!B66</f>
        <v>0</v>
      </c>
      <c r="C66" s="64">
        <f>'Schedule P Inputs'!C66</f>
        <v>0</v>
      </c>
      <c r="D66" s="60">
        <f>'Discount Factors'!F34</f>
        <v>0.92348200000000003</v>
      </c>
      <c r="E66" s="20">
        <f t="shared" si="18"/>
        <v>0</v>
      </c>
      <c r="F66" s="61">
        <f>IF(Instructions!$B$32=1,ROUND(SUM(B66:C66)*D66,0),'Discounted by LOB &amp; AY'!C66*'Discounted by LOB &amp; AY'!D66)</f>
        <v>0</v>
      </c>
      <c r="H66" s="9"/>
      <c r="I66" s="6"/>
      <c r="J66" s="6"/>
      <c r="K66" s="6"/>
      <c r="L66" s="6"/>
      <c r="M66" s="7"/>
      <c r="O66" s="9"/>
      <c r="P66" s="6"/>
      <c r="Q66" s="6"/>
      <c r="R66" s="6"/>
      <c r="S66" s="6"/>
      <c r="T66" s="7"/>
      <c r="W66" s="62"/>
    </row>
    <row r="67" spans="1:23" x14ac:dyDescent="0.25">
      <c r="A67" s="63">
        <f t="shared" si="19"/>
        <v>2022</v>
      </c>
      <c r="B67" s="20">
        <f>'Schedule P Inputs'!B67</f>
        <v>0</v>
      </c>
      <c r="C67" s="64">
        <f>'Schedule P Inputs'!C67</f>
        <v>0</v>
      </c>
      <c r="D67" s="60">
        <f>'Discount Factors'!F33</f>
        <v>0.93160100000000001</v>
      </c>
      <c r="E67" s="20">
        <f t="shared" si="18"/>
        <v>0</v>
      </c>
      <c r="F67" s="61">
        <f>IF(Instructions!$B$32=1,ROUND(SUM(B67:C67)*D67,0),'Discounted by LOB &amp; AY'!C67*'Discounted by LOB &amp; AY'!D67)</f>
        <v>0</v>
      </c>
      <c r="H67" s="9"/>
      <c r="I67" s="6"/>
      <c r="J67" s="6"/>
      <c r="K67" s="6"/>
      <c r="L67" s="6"/>
      <c r="M67" s="7"/>
      <c r="O67" s="9"/>
      <c r="P67" s="6"/>
      <c r="Q67" s="6"/>
      <c r="R67" s="6"/>
      <c r="S67" s="6"/>
      <c r="T67" s="7"/>
      <c r="W67" s="62"/>
    </row>
    <row r="68" spans="1:23" x14ac:dyDescent="0.25">
      <c r="A68" s="63">
        <f t="shared" si="19"/>
        <v>2023</v>
      </c>
      <c r="B68" s="20">
        <f>'Schedule P Inputs'!B68</f>
        <v>0</v>
      </c>
      <c r="C68" s="64">
        <f>'Schedule P Inputs'!C68</f>
        <v>0</v>
      </c>
      <c r="D68" s="60">
        <f>'Discount Factors'!F32</f>
        <v>0.92406100000000002</v>
      </c>
      <c r="E68" s="20">
        <f t="shared" si="18"/>
        <v>0</v>
      </c>
      <c r="F68" s="61">
        <f>IF(Instructions!$B$32=1,ROUND(SUM(B68:C68)*D68,0),'Discounted by LOB &amp; AY'!C68*'Discounted by LOB &amp; AY'!D68)</f>
        <v>0</v>
      </c>
      <c r="H68" s="9"/>
      <c r="I68" s="6"/>
      <c r="J68" s="6"/>
      <c r="K68" s="6"/>
      <c r="L68" s="6"/>
      <c r="M68" s="7"/>
      <c r="O68" s="9"/>
      <c r="P68" s="6"/>
      <c r="Q68" s="6"/>
      <c r="R68" s="6"/>
      <c r="S68" s="6"/>
      <c r="T68" s="7"/>
      <c r="W68" s="62"/>
    </row>
    <row r="69" spans="1:23" x14ac:dyDescent="0.25">
      <c r="A69" s="63">
        <f>A70-1</f>
        <v>2024</v>
      </c>
      <c r="B69" s="20">
        <f>'Schedule P Inputs'!B69</f>
        <v>0</v>
      </c>
      <c r="C69" s="64">
        <f>'Schedule P Inputs'!C69</f>
        <v>0</v>
      </c>
      <c r="D69" s="60">
        <f>'Discount Factors'!F31</f>
        <v>0.91687200000000002</v>
      </c>
      <c r="E69" s="20">
        <f t="shared" si="18"/>
        <v>0</v>
      </c>
      <c r="F69" s="61">
        <f>IF(Instructions!$B$32=1,ROUND(SUM(B69:C69)*D69,0),'Discounted by LOB &amp; AY'!C69*'Discounted by LOB &amp; AY'!D69)</f>
        <v>0</v>
      </c>
      <c r="H69" s="63">
        <f>H70-1</f>
        <v>2024</v>
      </c>
      <c r="I69" s="20">
        <f>'Schedule P Inputs'!F69</f>
        <v>0</v>
      </c>
      <c r="J69" s="64">
        <f>'Schedule P Inputs'!G69</f>
        <v>0</v>
      </c>
      <c r="K69" s="60">
        <f>'Discount Factors'!E22</f>
        <v>0.96906300000000001</v>
      </c>
      <c r="L69" s="20">
        <f>ROUND(I69*K69,0)</f>
        <v>0</v>
      </c>
      <c r="M69" s="61">
        <f>IF(Instructions!$B$32=1,ROUND(SUM(I69:J69)*K69,0),'Discounted by LOB &amp; AY'!J69*'Discounted by LOB &amp; AY'!K69)</f>
        <v>0</v>
      </c>
      <c r="O69" s="63">
        <f>O70-1</f>
        <v>2024</v>
      </c>
      <c r="P69" s="20">
        <f>'Schedule P Inputs'!J69</f>
        <v>0</v>
      </c>
      <c r="Q69" s="64">
        <f>'Schedule P Inputs'!K69</f>
        <v>0</v>
      </c>
      <c r="R69" s="60">
        <f>'Discount Factors'!B11</f>
        <v>0.96906300000000001</v>
      </c>
      <c r="S69" s="20">
        <f>ROUND(P69*R69,0)</f>
        <v>0</v>
      </c>
      <c r="T69" s="61">
        <f>IF(Instructions!$B$32=1,ROUND(SUM(P69:Q69)*R69,0),'Discounted by LOB &amp; AY'!Q69*'Discounted by LOB &amp; AY'!R69)</f>
        <v>0</v>
      </c>
      <c r="W69" s="62"/>
    </row>
    <row r="70" spans="1:23" x14ac:dyDescent="0.25">
      <c r="A70" s="63">
        <f>Instructions!$B$2</f>
        <v>2025</v>
      </c>
      <c r="B70" s="20">
        <f>'Schedule P Inputs'!B70</f>
        <v>0</v>
      </c>
      <c r="C70" s="64">
        <f>'Schedule P Inputs'!C70</f>
        <v>0</v>
      </c>
      <c r="D70" s="60">
        <f>'Discount Factors'!F30</f>
        <v>0.89634400000000003</v>
      </c>
      <c r="E70" s="20">
        <f t="shared" si="18"/>
        <v>0</v>
      </c>
      <c r="F70" s="61">
        <f>IF(Instructions!$B$32=1,ROUND(SUM(B70:C70)*D70,0),'Discounted by LOB &amp; AY'!C70*'Discounted by LOB &amp; AY'!D70)</f>
        <v>0</v>
      </c>
      <c r="H70" s="63">
        <f>Instructions!$B$2</f>
        <v>2025</v>
      </c>
      <c r="I70" s="20">
        <f>'Schedule P Inputs'!F70</f>
        <v>0</v>
      </c>
      <c r="J70" s="64">
        <f>'Schedule P Inputs'!G70</f>
        <v>0</v>
      </c>
      <c r="K70" s="60">
        <f>'Discount Factors'!E21</f>
        <v>0.970553</v>
      </c>
      <c r="L70" s="20">
        <f>ROUND(I70*K70,0)</f>
        <v>0</v>
      </c>
      <c r="M70" s="61">
        <f>IF(Instructions!$B$32=1,ROUND(SUM(I70:J70)*K70,0),'Discounted by LOB &amp; AY'!J70*'Discounted by LOB &amp; AY'!K70)</f>
        <v>0</v>
      </c>
      <c r="O70" s="63">
        <f>Instructions!$B$2</f>
        <v>2025</v>
      </c>
      <c r="P70" s="20">
        <f>'Schedule P Inputs'!J70</f>
        <v>0</v>
      </c>
      <c r="Q70" s="64">
        <f>'Schedule P Inputs'!K70</f>
        <v>0</v>
      </c>
      <c r="R70" s="60">
        <f>'Discount Factors'!B10</f>
        <v>0.98017100000000001</v>
      </c>
      <c r="S70" s="20">
        <f>ROUND(P70*R70,0)</f>
        <v>0</v>
      </c>
      <c r="T70" s="61">
        <f>IF(Instructions!$B$32=1,ROUND(SUM(P70:Q70)*R70,0),'Discounted by LOB &amp; AY'!Q70*'Discounted by LOB &amp; AY'!R70)</f>
        <v>0</v>
      </c>
      <c r="W70" s="62"/>
    </row>
    <row r="71" spans="1:23" ht="14.4" thickBot="1" x14ac:dyDescent="0.3">
      <c r="A71" s="65" t="s">
        <v>37</v>
      </c>
      <c r="B71" s="66">
        <f>SUM(B60:B70)</f>
        <v>0</v>
      </c>
      <c r="C71" s="66">
        <f>SUM(C60:C70)</f>
        <v>0</v>
      </c>
      <c r="D71" s="10"/>
      <c r="E71" s="66">
        <f>SUM(E60:E70)</f>
        <v>0</v>
      </c>
      <c r="F71" s="67">
        <f>SUM(F60:F70)</f>
        <v>0</v>
      </c>
      <c r="G71" s="11"/>
      <c r="H71" s="65" t="s">
        <v>37</v>
      </c>
      <c r="I71" s="66">
        <f>SUM(I60:I70)</f>
        <v>0</v>
      </c>
      <c r="J71" s="66">
        <f>SUM(J60:J70)</f>
        <v>0</v>
      </c>
      <c r="K71" s="10"/>
      <c r="L71" s="66">
        <f>SUM(L60:L70)</f>
        <v>0</v>
      </c>
      <c r="M71" s="67">
        <f>SUM(M60:M70)</f>
        <v>0</v>
      </c>
      <c r="N71" s="11"/>
      <c r="O71" s="65" t="s">
        <v>37</v>
      </c>
      <c r="P71" s="66">
        <f>SUM(P60:P70)</f>
        <v>0</v>
      </c>
      <c r="Q71" s="66">
        <f>SUM(Q60:Q70)</f>
        <v>0</v>
      </c>
      <c r="R71" s="10"/>
      <c r="S71" s="66">
        <f>SUM(S60:S70)</f>
        <v>0</v>
      </c>
      <c r="T71" s="67">
        <f>SUM(T60:T70)</f>
        <v>0</v>
      </c>
    </row>
    <row r="72" spans="1:23" ht="14.4" thickBot="1" x14ac:dyDescent="0.3"/>
    <row r="73" spans="1:23" x14ac:dyDescent="0.25">
      <c r="A73" s="109" t="s">
        <v>60</v>
      </c>
      <c r="B73" s="110"/>
      <c r="C73" s="110"/>
      <c r="D73" s="110"/>
      <c r="E73" s="110"/>
      <c r="F73" s="111"/>
      <c r="H73" s="109" t="s">
        <v>61</v>
      </c>
      <c r="I73" s="110"/>
      <c r="J73" s="110"/>
      <c r="K73" s="110"/>
      <c r="L73" s="110"/>
      <c r="M73" s="111"/>
      <c r="O73" s="109" t="s">
        <v>61</v>
      </c>
      <c r="P73" s="110"/>
      <c r="Q73" s="110"/>
      <c r="R73" s="110"/>
      <c r="S73" s="110"/>
      <c r="T73" s="111"/>
    </row>
    <row r="74" spans="1:23" ht="14.4" thickBot="1" x14ac:dyDescent="0.3">
      <c r="A74" s="106" t="s">
        <v>4</v>
      </c>
      <c r="B74" s="107"/>
      <c r="C74" s="107"/>
      <c r="D74" s="107"/>
      <c r="E74" s="107"/>
      <c r="F74" s="108"/>
      <c r="H74" s="106" t="s">
        <v>43</v>
      </c>
      <c r="I74" s="107"/>
      <c r="J74" s="107"/>
      <c r="K74" s="107"/>
      <c r="L74" s="107"/>
      <c r="M74" s="108"/>
      <c r="O74" s="106" t="s">
        <v>39</v>
      </c>
      <c r="P74" s="107"/>
      <c r="Q74" s="107"/>
      <c r="R74" s="107"/>
      <c r="S74" s="107"/>
      <c r="T74" s="108"/>
    </row>
    <row r="75" spans="1:23" x14ac:dyDescent="0.25">
      <c r="A75" s="104" t="s">
        <v>44</v>
      </c>
      <c r="B75" s="54">
        <v>23</v>
      </c>
      <c r="C75" s="54">
        <v>24</v>
      </c>
      <c r="D75" s="54"/>
      <c r="E75" s="54"/>
      <c r="F75" s="55"/>
      <c r="H75" s="104" t="s">
        <v>44</v>
      </c>
      <c r="I75" s="54">
        <v>23</v>
      </c>
      <c r="J75" s="54">
        <v>24</v>
      </c>
      <c r="K75" s="54"/>
      <c r="L75" s="54"/>
      <c r="M75" s="55"/>
      <c r="O75" s="104" t="s">
        <v>44</v>
      </c>
      <c r="P75" s="54">
        <v>23</v>
      </c>
      <c r="Q75" s="54">
        <v>24</v>
      </c>
      <c r="R75" s="54"/>
      <c r="S75" s="54"/>
      <c r="T75" s="55"/>
    </row>
    <row r="76" spans="1:23" ht="41.4" x14ac:dyDescent="0.25">
      <c r="A76" s="105"/>
      <c r="B76" s="56" t="s">
        <v>46</v>
      </c>
      <c r="C76" s="56" t="s">
        <v>47</v>
      </c>
      <c r="D76" s="56" t="s">
        <v>76</v>
      </c>
      <c r="E76" s="56" t="s">
        <v>77</v>
      </c>
      <c r="F76" s="57" t="s">
        <v>87</v>
      </c>
      <c r="H76" s="105"/>
      <c r="I76" s="56" t="s">
        <v>46</v>
      </c>
      <c r="J76" s="56" t="s">
        <v>47</v>
      </c>
      <c r="K76" s="56" t="s">
        <v>76</v>
      </c>
      <c r="L76" s="56" t="s">
        <v>77</v>
      </c>
      <c r="M76" s="57" t="s">
        <v>87</v>
      </c>
      <c r="O76" s="105"/>
      <c r="P76" s="56" t="s">
        <v>46</v>
      </c>
      <c r="Q76" s="56" t="s">
        <v>47</v>
      </c>
      <c r="R76" s="56" t="s">
        <v>76</v>
      </c>
      <c r="S76" s="56" t="s">
        <v>77</v>
      </c>
      <c r="T76" s="57" t="s">
        <v>87</v>
      </c>
    </row>
    <row r="77" spans="1:23" x14ac:dyDescent="0.25">
      <c r="A77" s="58" t="s">
        <v>36</v>
      </c>
      <c r="B77" s="26">
        <f>'Schedule P Inputs'!B77</f>
        <v>0</v>
      </c>
      <c r="C77" s="59">
        <f>'Schedule P Inputs'!C77</f>
        <v>0</v>
      </c>
      <c r="D77" s="60">
        <f>'Discount Factors'!C12</f>
        <v>0.985707</v>
      </c>
      <c r="E77" s="20">
        <f>ROUND(B77*D77,0)</f>
        <v>0</v>
      </c>
      <c r="F77" s="61">
        <f>IF(Instructions!$B$32=1,ROUND(SUM(B77:C77)*D77,0),'Discounted by LOB &amp; AY'!C77*'Discounted by LOB &amp; AY'!D77)</f>
        <v>0</v>
      </c>
      <c r="H77" s="58" t="s">
        <v>36</v>
      </c>
      <c r="I77" s="26">
        <f>'Schedule P Inputs'!F77</f>
        <v>0</v>
      </c>
      <c r="J77" s="59">
        <f>'Schedule P Inputs'!G77</f>
        <v>0</v>
      </c>
      <c r="K77" s="60">
        <f>'Discount Factors'!F12</f>
        <v>0.985707</v>
      </c>
      <c r="L77" s="20">
        <f>ROUND(I77*K77,0)</f>
        <v>0</v>
      </c>
      <c r="M77" s="61">
        <f>IF(Instructions!$B$32=1,ROUND(SUM(I77:J77)*K77,0),'Discounted by LOB &amp; AY'!J77*'Discounted by LOB &amp; AY'!K77)</f>
        <v>0</v>
      </c>
      <c r="O77" s="42"/>
      <c r="P77" s="22"/>
      <c r="Q77" s="22"/>
      <c r="R77" s="22"/>
      <c r="S77" s="22"/>
      <c r="T77" s="70"/>
      <c r="W77" s="62"/>
    </row>
    <row r="78" spans="1:23" x14ac:dyDescent="0.25">
      <c r="A78" s="9"/>
      <c r="B78" s="6"/>
      <c r="C78" s="6"/>
      <c r="D78" s="6"/>
      <c r="E78" s="6"/>
      <c r="F78" s="7"/>
      <c r="H78" s="9"/>
      <c r="I78" s="6"/>
      <c r="J78" s="6"/>
      <c r="K78" s="6"/>
      <c r="L78" s="6"/>
      <c r="M78" s="7"/>
      <c r="O78" s="9"/>
      <c r="P78" s="6"/>
      <c r="Q78" s="6"/>
      <c r="R78" s="6"/>
      <c r="S78" s="6"/>
      <c r="T78" s="7"/>
      <c r="W78" s="62"/>
    </row>
    <row r="79" spans="1:23" x14ac:dyDescent="0.25">
      <c r="A79" s="9"/>
      <c r="B79" s="6"/>
      <c r="C79" s="6"/>
      <c r="D79" s="6"/>
      <c r="E79" s="6"/>
      <c r="F79" s="7"/>
      <c r="H79" s="9"/>
      <c r="I79" s="6"/>
      <c r="J79" s="6"/>
      <c r="K79" s="6"/>
      <c r="L79" s="6"/>
      <c r="M79" s="7"/>
      <c r="O79" s="9"/>
      <c r="P79" s="6"/>
      <c r="Q79" s="6"/>
      <c r="R79" s="6"/>
      <c r="S79" s="6"/>
      <c r="T79" s="7"/>
      <c r="W79" s="62"/>
    </row>
    <row r="80" spans="1:23" x14ac:dyDescent="0.25">
      <c r="A80" s="9"/>
      <c r="B80" s="6"/>
      <c r="C80" s="6"/>
      <c r="D80" s="6"/>
      <c r="E80" s="6"/>
      <c r="F80" s="7"/>
      <c r="H80" s="9"/>
      <c r="I80" s="6"/>
      <c r="J80" s="6"/>
      <c r="K80" s="6"/>
      <c r="L80" s="6"/>
      <c r="M80" s="7"/>
      <c r="O80" s="9"/>
      <c r="P80" s="6"/>
      <c r="Q80" s="6"/>
      <c r="R80" s="6"/>
      <c r="S80" s="6"/>
      <c r="T80" s="7"/>
      <c r="W80" s="62"/>
    </row>
    <row r="81" spans="1:23" x14ac:dyDescent="0.25">
      <c r="A81" s="9"/>
      <c r="B81" s="6"/>
      <c r="C81" s="6"/>
      <c r="D81" s="6"/>
      <c r="E81" s="6"/>
      <c r="F81" s="7"/>
      <c r="H81" s="9"/>
      <c r="I81" s="6"/>
      <c r="J81" s="6"/>
      <c r="K81" s="6"/>
      <c r="L81" s="6"/>
      <c r="M81" s="7"/>
      <c r="O81" s="9"/>
      <c r="P81" s="6"/>
      <c r="Q81" s="6"/>
      <c r="R81" s="6"/>
      <c r="S81" s="6"/>
      <c r="T81" s="7"/>
      <c r="W81" s="62"/>
    </row>
    <row r="82" spans="1:23" x14ac:dyDescent="0.25">
      <c r="A82" s="9"/>
      <c r="B82" s="6"/>
      <c r="C82" s="6"/>
      <c r="D82" s="6"/>
      <c r="E82" s="6"/>
      <c r="F82" s="7"/>
      <c r="H82" s="9"/>
      <c r="I82" s="6"/>
      <c r="J82" s="6"/>
      <c r="K82" s="6"/>
      <c r="L82" s="6"/>
      <c r="M82" s="7"/>
      <c r="O82" s="9"/>
      <c r="P82" s="6"/>
      <c r="Q82" s="6"/>
      <c r="R82" s="6"/>
      <c r="S82" s="6"/>
      <c r="T82" s="7"/>
      <c r="W82" s="62"/>
    </row>
    <row r="83" spans="1:23" x14ac:dyDescent="0.25">
      <c r="A83" s="9"/>
      <c r="B83" s="6"/>
      <c r="C83" s="6"/>
      <c r="D83" s="6"/>
      <c r="E83" s="6"/>
      <c r="F83" s="7"/>
      <c r="H83" s="9"/>
      <c r="I83" s="6"/>
      <c r="J83" s="6"/>
      <c r="K83" s="6"/>
      <c r="L83" s="6"/>
      <c r="M83" s="7"/>
      <c r="O83" s="9"/>
      <c r="P83" s="6"/>
      <c r="Q83" s="6"/>
      <c r="R83" s="6"/>
      <c r="S83" s="6"/>
      <c r="T83" s="7"/>
      <c r="W83" s="62"/>
    </row>
    <row r="84" spans="1:23" x14ac:dyDescent="0.25">
      <c r="A84" s="9"/>
      <c r="B84" s="6"/>
      <c r="C84" s="6"/>
      <c r="D84" s="6"/>
      <c r="E84" s="6"/>
      <c r="F84" s="7"/>
      <c r="H84" s="9"/>
      <c r="I84" s="6"/>
      <c r="J84" s="6"/>
      <c r="K84" s="6"/>
      <c r="L84" s="6"/>
      <c r="M84" s="7"/>
      <c r="O84" s="9"/>
      <c r="P84" s="6"/>
      <c r="Q84" s="6"/>
      <c r="R84" s="6"/>
      <c r="S84" s="6"/>
      <c r="T84" s="7"/>
      <c r="W84" s="62"/>
    </row>
    <row r="85" spans="1:23" x14ac:dyDescent="0.25">
      <c r="A85" s="9"/>
      <c r="B85" s="6"/>
      <c r="C85" s="6"/>
      <c r="D85" s="6"/>
      <c r="E85" s="6"/>
      <c r="F85" s="7"/>
      <c r="H85" s="9"/>
      <c r="I85" s="6"/>
      <c r="J85" s="6"/>
      <c r="K85" s="6"/>
      <c r="L85" s="6"/>
      <c r="M85" s="7"/>
      <c r="O85" s="9"/>
      <c r="P85" s="6"/>
      <c r="Q85" s="6"/>
      <c r="R85" s="6"/>
      <c r="S85" s="6"/>
      <c r="T85" s="7"/>
      <c r="W85" s="62"/>
    </row>
    <row r="86" spans="1:23" x14ac:dyDescent="0.25">
      <c r="A86" s="63">
        <f>A87-1</f>
        <v>2024</v>
      </c>
      <c r="B86" s="20">
        <f>'Schedule P Inputs'!B86</f>
        <v>0</v>
      </c>
      <c r="C86" s="64">
        <f>'Schedule P Inputs'!C86</f>
        <v>0</v>
      </c>
      <c r="D86" s="60">
        <f>'Discount Factors'!C11</f>
        <v>0.96906300000000001</v>
      </c>
      <c r="E86" s="20">
        <f>ROUND(B86*D86,0)</f>
        <v>0</v>
      </c>
      <c r="F86" s="61">
        <f>IF(Instructions!$B$32=1,ROUND(SUM(B86:C86)*D86,0),'Discounted by LOB &amp; AY'!C86*'Discounted by LOB &amp; AY'!D86)</f>
        <v>0</v>
      </c>
      <c r="H86" s="63">
        <f>H87-1</f>
        <v>2024</v>
      </c>
      <c r="I86" s="20">
        <f>'Schedule P Inputs'!F86</f>
        <v>0</v>
      </c>
      <c r="J86" s="64">
        <f>'Schedule P Inputs'!G86</f>
        <v>0</v>
      </c>
      <c r="K86" s="60">
        <f>'Discount Factors'!F11</f>
        <v>0.96906300000000001</v>
      </c>
      <c r="L86" s="20">
        <f>ROUND(I86*K86,0)</f>
        <v>0</v>
      </c>
      <c r="M86" s="61">
        <f>IF(Instructions!$B$32=1,ROUND(SUM(I86:J86)*K86,0),'Discounted by LOB &amp; AY'!J86*'Discounted by LOB &amp; AY'!K86)</f>
        <v>0</v>
      </c>
      <c r="O86" s="72"/>
      <c r="P86" s="73"/>
      <c r="Q86" s="6"/>
      <c r="R86" s="6"/>
      <c r="S86" s="6"/>
      <c r="T86" s="7"/>
      <c r="W86" s="62"/>
    </row>
    <row r="87" spans="1:23" x14ac:dyDescent="0.25">
      <c r="A87" s="63">
        <f>Instructions!$B$2</f>
        <v>2025</v>
      </c>
      <c r="B87" s="20">
        <f>'Schedule P Inputs'!B87</f>
        <v>0</v>
      </c>
      <c r="C87" s="64">
        <f>'Schedule P Inputs'!C87</f>
        <v>0</v>
      </c>
      <c r="D87" s="60">
        <f>'Discount Factors'!C10</f>
        <v>0.94806900000000005</v>
      </c>
      <c r="E87" s="20">
        <f>ROUND(B87*D87,0)</f>
        <v>0</v>
      </c>
      <c r="F87" s="61">
        <f>IF(Instructions!$B$32=1,ROUND(SUM(B87:C87)*D87,0),'Discounted by LOB &amp; AY'!C87*'Discounted by LOB &amp; AY'!D87)</f>
        <v>0</v>
      </c>
      <c r="H87" s="63">
        <f>Instructions!$B$2</f>
        <v>2025</v>
      </c>
      <c r="I87" s="20">
        <f>'Schedule P Inputs'!F87</f>
        <v>0</v>
      </c>
      <c r="J87" s="64">
        <f>'Schedule P Inputs'!G87</f>
        <v>0</v>
      </c>
      <c r="K87" s="60">
        <f>'Discount Factors'!F10</f>
        <v>0.96328800000000003</v>
      </c>
      <c r="L87" s="20">
        <f>ROUND(I87*K87,0)</f>
        <v>0</v>
      </c>
      <c r="M87" s="61">
        <f>IF(Instructions!$B$32=1,ROUND(SUM(I87:J87)*K87,0),'Discounted by LOB &amp; AY'!J87*'Discounted by LOB &amp; AY'!K87)</f>
        <v>0</v>
      </c>
      <c r="O87" s="63">
        <f>Instructions!$B$2</f>
        <v>2025</v>
      </c>
      <c r="P87" s="26">
        <f>'Schedule P Inputs'!J87</f>
        <v>0</v>
      </c>
      <c r="Q87" s="64">
        <f>'Schedule P Inputs'!K87</f>
        <v>0</v>
      </c>
      <c r="R87" s="60">
        <f>'Discount Factors'!C14</f>
        <v>0.98246299999999998</v>
      </c>
      <c r="S87" s="20">
        <f>ROUND(P87*R87,0)</f>
        <v>0</v>
      </c>
      <c r="T87" s="61">
        <f>IF(Instructions!$B$32=1,ROUND(SUM(P87:Q87)*R87,0),'Discounted by LOB &amp; AY'!Q87*'Discounted by LOB &amp; AY'!R87)</f>
        <v>0</v>
      </c>
      <c r="W87" s="62"/>
    </row>
    <row r="88" spans="1:23" ht="14.4" thickBot="1" x14ac:dyDescent="0.3">
      <c r="A88" s="65" t="s">
        <v>37</v>
      </c>
      <c r="B88" s="66">
        <f>SUM(B77:B87)</f>
        <v>0</v>
      </c>
      <c r="C88" s="66">
        <f>SUM(C77:C87)</f>
        <v>0</v>
      </c>
      <c r="D88" s="10"/>
      <c r="E88" s="66">
        <f>SUM(E77:E87)</f>
        <v>0</v>
      </c>
      <c r="F88" s="67">
        <f>SUM(F77:F87)</f>
        <v>0</v>
      </c>
      <c r="H88" s="65" t="s">
        <v>37</v>
      </c>
      <c r="I88" s="66">
        <f>SUM(I77:I87)</f>
        <v>0</v>
      </c>
      <c r="J88" s="66">
        <f>SUM(J77:J87)</f>
        <v>0</v>
      </c>
      <c r="K88" s="10"/>
      <c r="L88" s="66">
        <f>SUM(L77:L87)</f>
        <v>0</v>
      </c>
      <c r="M88" s="67">
        <f>SUM(M77:M87)</f>
        <v>0</v>
      </c>
      <c r="O88" s="65" t="s">
        <v>37</v>
      </c>
      <c r="P88" s="66">
        <f>SUM(P77:P87)</f>
        <v>0</v>
      </c>
      <c r="Q88" s="66">
        <f>SUM(Q77:Q87)</f>
        <v>0</v>
      </c>
      <c r="R88" s="10"/>
      <c r="S88" s="66">
        <f>SUM(S77:S87)</f>
        <v>0</v>
      </c>
      <c r="T88" s="67">
        <f>SUM(T77:T87)</f>
        <v>0</v>
      </c>
    </row>
    <row r="89" spans="1:23" ht="14.4" thickBot="1" x14ac:dyDescent="0.3"/>
    <row r="90" spans="1:23" x14ac:dyDescent="0.25">
      <c r="A90" s="109" t="s">
        <v>62</v>
      </c>
      <c r="B90" s="110"/>
      <c r="C90" s="110"/>
      <c r="D90" s="110"/>
      <c r="E90" s="110"/>
      <c r="F90" s="111"/>
      <c r="H90" s="109" t="s">
        <v>63</v>
      </c>
      <c r="I90" s="110"/>
      <c r="J90" s="110"/>
      <c r="K90" s="110"/>
      <c r="L90" s="110"/>
      <c r="M90" s="111"/>
      <c r="O90" s="109" t="s">
        <v>64</v>
      </c>
      <c r="P90" s="110"/>
      <c r="Q90" s="110"/>
      <c r="R90" s="110"/>
      <c r="S90" s="110"/>
      <c r="T90" s="111"/>
    </row>
    <row r="91" spans="1:23" ht="14.4" thickBot="1" x14ac:dyDescent="0.3">
      <c r="A91" s="106" t="s">
        <v>6</v>
      </c>
      <c r="B91" s="107"/>
      <c r="C91" s="107"/>
      <c r="D91" s="107"/>
      <c r="E91" s="107"/>
      <c r="F91" s="108"/>
      <c r="H91" s="106" t="s">
        <v>66</v>
      </c>
      <c r="I91" s="107"/>
      <c r="J91" s="107"/>
      <c r="K91" s="107"/>
      <c r="L91" s="107"/>
      <c r="M91" s="108"/>
      <c r="O91" s="106" t="s">
        <v>67</v>
      </c>
      <c r="P91" s="107"/>
      <c r="Q91" s="107"/>
      <c r="R91" s="107"/>
      <c r="S91" s="107"/>
      <c r="T91" s="108"/>
    </row>
    <row r="92" spans="1:23" x14ac:dyDescent="0.25">
      <c r="A92" s="104" t="s">
        <v>44</v>
      </c>
      <c r="B92" s="54">
        <v>23</v>
      </c>
      <c r="C92" s="54">
        <v>24</v>
      </c>
      <c r="D92" s="54"/>
      <c r="E92" s="54"/>
      <c r="F92" s="55"/>
      <c r="H92" s="104" t="s">
        <v>44</v>
      </c>
      <c r="I92" s="54">
        <v>23</v>
      </c>
      <c r="J92" s="54">
        <v>24</v>
      </c>
      <c r="K92" s="54"/>
      <c r="L92" s="54"/>
      <c r="M92" s="55"/>
      <c r="O92" s="104" t="s">
        <v>44</v>
      </c>
      <c r="P92" s="54">
        <v>23</v>
      </c>
      <c r="Q92" s="54">
        <v>24</v>
      </c>
      <c r="R92" s="54"/>
      <c r="S92" s="54"/>
      <c r="T92" s="55"/>
    </row>
    <row r="93" spans="1:23" ht="41.4" x14ac:dyDescent="0.25">
      <c r="A93" s="105"/>
      <c r="B93" s="56" t="s">
        <v>46</v>
      </c>
      <c r="C93" s="56" t="s">
        <v>47</v>
      </c>
      <c r="D93" s="56" t="s">
        <v>76</v>
      </c>
      <c r="E93" s="56" t="s">
        <v>77</v>
      </c>
      <c r="F93" s="57" t="s">
        <v>87</v>
      </c>
      <c r="H93" s="105"/>
      <c r="I93" s="56" t="s">
        <v>46</v>
      </c>
      <c r="J93" s="56" t="s">
        <v>47</v>
      </c>
      <c r="K93" s="56" t="s">
        <v>76</v>
      </c>
      <c r="L93" s="56" t="s">
        <v>77</v>
      </c>
      <c r="M93" s="57" t="s">
        <v>87</v>
      </c>
      <c r="O93" s="105"/>
      <c r="P93" s="56" t="s">
        <v>46</v>
      </c>
      <c r="Q93" s="56" t="s">
        <v>47</v>
      </c>
      <c r="R93" s="56" t="s">
        <v>76</v>
      </c>
      <c r="S93" s="56" t="s">
        <v>77</v>
      </c>
      <c r="T93" s="57" t="s">
        <v>87</v>
      </c>
    </row>
    <row r="94" spans="1:23" x14ac:dyDescent="0.25">
      <c r="A94" s="58" t="s">
        <v>36</v>
      </c>
      <c r="B94" s="26">
        <f>'Schedule P Inputs'!B94</f>
        <v>0</v>
      </c>
      <c r="C94" s="59">
        <f>'Schedule P Inputs'!C94</f>
        <v>0</v>
      </c>
      <c r="D94" s="60">
        <f>'Discount Factors'!E12</f>
        <v>0.985707</v>
      </c>
      <c r="E94" s="20">
        <f>ROUND(B94*D94,0)</f>
        <v>0</v>
      </c>
      <c r="F94" s="61">
        <f>IF(Instructions!$B$32=1,ROUND(SUM(B94:C94)*D94,0),'Discounted by LOB &amp; AY'!C94*'Discounted by LOB &amp; AY'!D94)</f>
        <v>0</v>
      </c>
      <c r="H94" s="58" t="s">
        <v>36</v>
      </c>
      <c r="I94" s="26">
        <f>'Schedule P Inputs'!F94</f>
        <v>0</v>
      </c>
      <c r="J94" s="59">
        <f>'Schedule P Inputs'!G94</f>
        <v>0</v>
      </c>
      <c r="K94" s="60">
        <f>'Discount Factors'!D23</f>
        <v>0.985707</v>
      </c>
      <c r="L94" s="20">
        <f>ROUND(I94*K94,0)</f>
        <v>0</v>
      </c>
      <c r="M94" s="61">
        <f>IF(Instructions!$B$32=1,ROUND(SUM(I94:J94)*K94,0),'Discounted by LOB &amp; AY'!J94*'Discounted by LOB &amp; AY'!K94)</f>
        <v>0</v>
      </c>
      <c r="O94" s="58" t="s">
        <v>36</v>
      </c>
      <c r="P94" s="26">
        <f>'Schedule P Inputs'!J94</f>
        <v>0</v>
      </c>
      <c r="Q94" s="59">
        <f>'Schedule P Inputs'!K94</f>
        <v>0</v>
      </c>
      <c r="R94" s="60">
        <f>'Discount Factors'!C23</f>
        <v>0.985707</v>
      </c>
      <c r="S94" s="20">
        <f>ROUND(P94*R94,0)</f>
        <v>0</v>
      </c>
      <c r="T94" s="61">
        <f>IF(Instructions!$B$32=1,ROUND(SUM(P94:Q94)*R94,0),'Discounted by LOB &amp; AY'!Q94*'Discounted by LOB &amp; AY'!R94)</f>
        <v>0</v>
      </c>
      <c r="V94" s="71"/>
      <c r="W94" s="62"/>
    </row>
    <row r="95" spans="1:23" x14ac:dyDescent="0.25">
      <c r="A95" s="9"/>
      <c r="B95" s="6"/>
      <c r="C95" s="6"/>
      <c r="D95" s="6"/>
      <c r="E95" s="6"/>
      <c r="F95" s="7"/>
      <c r="H95" s="9"/>
      <c r="I95" s="6"/>
      <c r="J95" s="6"/>
      <c r="K95" s="6"/>
      <c r="L95" s="6"/>
      <c r="M95" s="7"/>
      <c r="O95" s="9"/>
      <c r="P95" s="6"/>
      <c r="Q95" s="6"/>
      <c r="R95" s="6"/>
      <c r="S95" s="6"/>
      <c r="T95" s="7"/>
      <c r="V95" s="71"/>
      <c r="W95" s="62"/>
    </row>
    <row r="96" spans="1:23" x14ac:dyDescent="0.25">
      <c r="A96" s="9"/>
      <c r="B96" s="6"/>
      <c r="C96" s="6"/>
      <c r="D96" s="6"/>
      <c r="E96" s="6"/>
      <c r="F96" s="7"/>
      <c r="H96" s="9"/>
      <c r="I96" s="6"/>
      <c r="J96" s="6"/>
      <c r="K96" s="6"/>
      <c r="L96" s="6"/>
      <c r="M96" s="7"/>
      <c r="O96" s="9"/>
      <c r="P96" s="6"/>
      <c r="Q96" s="6"/>
      <c r="R96" s="6"/>
      <c r="S96" s="6"/>
      <c r="T96" s="7"/>
      <c r="V96" s="71"/>
      <c r="W96" s="62"/>
    </row>
    <row r="97" spans="1:23" x14ac:dyDescent="0.25">
      <c r="A97" s="9"/>
      <c r="B97" s="6"/>
      <c r="C97" s="6"/>
      <c r="D97" s="6"/>
      <c r="E97" s="6"/>
      <c r="F97" s="7"/>
      <c r="H97" s="9"/>
      <c r="I97" s="6"/>
      <c r="J97" s="6"/>
      <c r="K97" s="6"/>
      <c r="L97" s="6"/>
      <c r="M97" s="7"/>
      <c r="O97" s="9"/>
      <c r="P97" s="6"/>
      <c r="Q97" s="6"/>
      <c r="R97" s="6"/>
      <c r="S97" s="6"/>
      <c r="T97" s="7"/>
      <c r="W97" s="62"/>
    </row>
    <row r="98" spans="1:23" x14ac:dyDescent="0.25">
      <c r="A98" s="9"/>
      <c r="B98" s="6"/>
      <c r="C98" s="6"/>
      <c r="D98" s="6"/>
      <c r="E98" s="6"/>
      <c r="F98" s="7"/>
      <c r="H98" s="9"/>
      <c r="I98" s="6"/>
      <c r="J98" s="6"/>
      <c r="K98" s="6"/>
      <c r="L98" s="6"/>
      <c r="M98" s="7"/>
      <c r="O98" s="9"/>
      <c r="P98" s="6"/>
      <c r="Q98" s="6"/>
      <c r="R98" s="6"/>
      <c r="S98" s="6"/>
      <c r="T98" s="7"/>
      <c r="W98" s="62"/>
    </row>
    <row r="99" spans="1:23" x14ac:dyDescent="0.25">
      <c r="A99" s="9"/>
      <c r="B99" s="6"/>
      <c r="C99" s="6"/>
      <c r="D99" s="6"/>
      <c r="E99" s="6"/>
      <c r="F99" s="7"/>
      <c r="H99" s="9"/>
      <c r="I99" s="6"/>
      <c r="J99" s="6"/>
      <c r="K99" s="6"/>
      <c r="L99" s="6"/>
      <c r="M99" s="7"/>
      <c r="O99" s="9"/>
      <c r="P99" s="6"/>
      <c r="Q99" s="6"/>
      <c r="R99" s="6"/>
      <c r="S99" s="6"/>
      <c r="T99" s="7"/>
      <c r="W99" s="62"/>
    </row>
    <row r="100" spans="1:23" x14ac:dyDescent="0.25">
      <c r="A100" s="9"/>
      <c r="B100" s="6"/>
      <c r="C100" s="6"/>
      <c r="D100" s="6"/>
      <c r="E100" s="6"/>
      <c r="F100" s="7"/>
      <c r="H100" s="9"/>
      <c r="I100" s="6"/>
      <c r="J100" s="6"/>
      <c r="K100" s="6"/>
      <c r="L100" s="6"/>
      <c r="M100" s="7"/>
      <c r="O100" s="9"/>
      <c r="P100" s="6"/>
      <c r="Q100" s="6"/>
      <c r="R100" s="6"/>
      <c r="S100" s="6"/>
      <c r="T100" s="7"/>
      <c r="W100" s="62"/>
    </row>
    <row r="101" spans="1:23" x14ac:dyDescent="0.25">
      <c r="A101" s="9"/>
      <c r="B101" s="6"/>
      <c r="C101" s="6"/>
      <c r="D101" s="6"/>
      <c r="E101" s="6"/>
      <c r="F101" s="7"/>
      <c r="H101" s="9"/>
      <c r="I101" s="6"/>
      <c r="J101" s="6"/>
      <c r="K101" s="6"/>
      <c r="L101" s="6"/>
      <c r="M101" s="7"/>
      <c r="O101" s="9"/>
      <c r="P101" s="6"/>
      <c r="Q101" s="6"/>
      <c r="R101" s="6"/>
      <c r="S101" s="6"/>
      <c r="T101" s="7"/>
      <c r="W101" s="62"/>
    </row>
    <row r="102" spans="1:23" x14ac:dyDescent="0.25">
      <c r="A102" s="9"/>
      <c r="B102" s="6"/>
      <c r="C102" s="6"/>
      <c r="D102" s="6"/>
      <c r="E102" s="6"/>
      <c r="F102" s="7"/>
      <c r="H102" s="9"/>
      <c r="I102" s="6"/>
      <c r="J102" s="6"/>
      <c r="K102" s="6"/>
      <c r="L102" s="6"/>
      <c r="M102" s="7"/>
      <c r="O102" s="9"/>
      <c r="P102" s="6"/>
      <c r="Q102" s="6"/>
      <c r="R102" s="6"/>
      <c r="S102" s="6"/>
      <c r="T102" s="7"/>
      <c r="W102" s="62"/>
    </row>
    <row r="103" spans="1:23" x14ac:dyDescent="0.25">
      <c r="A103" s="63">
        <f>A104-1</f>
        <v>2024</v>
      </c>
      <c r="B103" s="20">
        <f>'Schedule P Inputs'!B103</f>
        <v>0</v>
      </c>
      <c r="C103" s="64">
        <f>'Schedule P Inputs'!C103</f>
        <v>0</v>
      </c>
      <c r="D103" s="60">
        <f>'Discount Factors'!E11</f>
        <v>0.96906300000000001</v>
      </c>
      <c r="E103" s="20">
        <f>ROUND(B103*D103,0)</f>
        <v>0</v>
      </c>
      <c r="F103" s="61">
        <f>IF(Instructions!$B$32=1,ROUND(SUM(B103:C103)*D103,0),'Discounted by LOB &amp; AY'!C103*'Discounted by LOB &amp; AY'!D103)</f>
        <v>0</v>
      </c>
      <c r="H103" s="63">
        <f>H104-1</f>
        <v>2024</v>
      </c>
      <c r="I103" s="20">
        <f>'Schedule P Inputs'!F103</f>
        <v>0</v>
      </c>
      <c r="J103" s="64">
        <f>'Schedule P Inputs'!G103</f>
        <v>0</v>
      </c>
      <c r="K103" s="60">
        <f>'Discount Factors'!D22</f>
        <v>0.96906300000000001</v>
      </c>
      <c r="L103" s="20">
        <f>ROUND(I103*K103,0)</f>
        <v>0</v>
      </c>
      <c r="M103" s="61">
        <f>IF(Instructions!$B$32=1,ROUND(SUM(I103:J103)*K103,0),'Discounted by LOB &amp; AY'!J103*'Discounted by LOB &amp; AY'!K103)</f>
        <v>0</v>
      </c>
      <c r="O103" s="63">
        <f>O104-1</f>
        <v>2024</v>
      </c>
      <c r="P103" s="20">
        <f>'Schedule P Inputs'!J103</f>
        <v>0</v>
      </c>
      <c r="Q103" s="64">
        <f>'Schedule P Inputs'!K103</f>
        <v>0</v>
      </c>
      <c r="R103" s="60">
        <f>'Discount Factors'!C22</f>
        <v>0.96906300000000001</v>
      </c>
      <c r="S103" s="20">
        <f>ROUND(P103*R103,0)</f>
        <v>0</v>
      </c>
      <c r="T103" s="61">
        <f>IF(Instructions!$B$32=1,ROUND(SUM(P103:Q103)*R103,0),'Discounted by LOB &amp; AY'!Q103*'Discounted by LOB &amp; AY'!R103)</f>
        <v>0</v>
      </c>
      <c r="V103" s="71"/>
      <c r="W103" s="62"/>
    </row>
    <row r="104" spans="1:23" x14ac:dyDescent="0.25">
      <c r="A104" s="63">
        <f>Instructions!$B$2</f>
        <v>2025</v>
      </c>
      <c r="B104" s="20">
        <f>'Schedule P Inputs'!B104</f>
        <v>0</v>
      </c>
      <c r="C104" s="64">
        <f>'Schedule P Inputs'!C104</f>
        <v>0</v>
      </c>
      <c r="D104" s="60">
        <f>'Discount Factors'!E10</f>
        <v>0.94973200000000002</v>
      </c>
      <c r="E104" s="20">
        <f>ROUND(B104*D104,0)</f>
        <v>0</v>
      </c>
      <c r="F104" s="61">
        <f>IF(Instructions!$B$32=1,ROUND(SUM(B104:C104)*D104,0),'Discounted by LOB &amp; AY'!C104*'Discounted by LOB &amp; AY'!D104)</f>
        <v>0</v>
      </c>
      <c r="H104" s="63">
        <f>Instructions!$B$2</f>
        <v>2025</v>
      </c>
      <c r="I104" s="20">
        <f>'Schedule P Inputs'!F104</f>
        <v>0</v>
      </c>
      <c r="J104" s="64">
        <f>'Schedule P Inputs'!G104</f>
        <v>0</v>
      </c>
      <c r="K104" s="60">
        <f>'Discount Factors'!D21</f>
        <v>0.95371399999999995</v>
      </c>
      <c r="L104" s="20">
        <f>ROUND(I104*K104,0)</f>
        <v>0</v>
      </c>
      <c r="M104" s="61">
        <f>IF(Instructions!$B$32=1,ROUND(SUM(I104:J104)*K104,0),'Discounted by LOB &amp; AY'!J104*'Discounted by LOB &amp; AY'!K104)</f>
        <v>0</v>
      </c>
      <c r="O104" s="63">
        <f>Instructions!$B$2</f>
        <v>2025</v>
      </c>
      <c r="P104" s="20">
        <f>'Schedule P Inputs'!J104</f>
        <v>0</v>
      </c>
      <c r="Q104" s="64">
        <f>'Schedule P Inputs'!K104</f>
        <v>0</v>
      </c>
      <c r="R104" s="60">
        <f>'Discount Factors'!C21</f>
        <v>0.93805799999999995</v>
      </c>
      <c r="S104" s="20">
        <f>ROUND(P104*R104,0)</f>
        <v>0</v>
      </c>
      <c r="T104" s="61">
        <f>IF(Instructions!$B$32=1,ROUND(SUM(P104:Q104)*R104,0),'Discounted by LOB &amp; AY'!Q104*'Discounted by LOB &amp; AY'!R104)</f>
        <v>0</v>
      </c>
      <c r="V104" s="71"/>
      <c r="W104" s="62"/>
    </row>
    <row r="105" spans="1:23" ht="14.4" thickBot="1" x14ac:dyDescent="0.3">
      <c r="A105" s="65" t="s">
        <v>37</v>
      </c>
      <c r="B105" s="66">
        <f>SUM(B94:B104)</f>
        <v>0</v>
      </c>
      <c r="C105" s="66">
        <f>SUM(C94:C104)</f>
        <v>0</v>
      </c>
      <c r="D105" s="10"/>
      <c r="E105" s="66">
        <f>SUM(E94:E104)</f>
        <v>0</v>
      </c>
      <c r="F105" s="67">
        <f>SUM(F94:F104)</f>
        <v>0</v>
      </c>
      <c r="H105" s="65" t="s">
        <v>37</v>
      </c>
      <c r="I105" s="66">
        <f>SUM(I94:I104)</f>
        <v>0</v>
      </c>
      <c r="J105" s="66">
        <f>SUM(J94:J104)</f>
        <v>0</v>
      </c>
      <c r="K105" s="10"/>
      <c r="L105" s="66">
        <f>SUM(L94:L104)</f>
        <v>0</v>
      </c>
      <c r="M105" s="67">
        <f>SUM(M94:M104)</f>
        <v>0</v>
      </c>
      <c r="O105" s="65" t="s">
        <v>37</v>
      </c>
      <c r="P105" s="66">
        <f>SUM(P94:P104)</f>
        <v>0</v>
      </c>
      <c r="Q105" s="66">
        <f>SUM(Q94:Q104)</f>
        <v>0</v>
      </c>
      <c r="R105" s="10"/>
      <c r="S105" s="66">
        <f>SUM(S94:S104)</f>
        <v>0</v>
      </c>
      <c r="T105" s="67">
        <f>SUM(T94:T104)</f>
        <v>0</v>
      </c>
    </row>
    <row r="106" spans="1:23" ht="14.4" thickBot="1" x14ac:dyDescent="0.3"/>
    <row r="107" spans="1:23" x14ac:dyDescent="0.25">
      <c r="A107" s="109" t="s">
        <v>65</v>
      </c>
      <c r="B107" s="110"/>
      <c r="C107" s="110"/>
      <c r="D107" s="110"/>
      <c r="E107" s="110"/>
      <c r="F107" s="111"/>
      <c r="H107" s="109" t="s">
        <v>69</v>
      </c>
      <c r="I107" s="110"/>
      <c r="J107" s="110"/>
      <c r="K107" s="110"/>
      <c r="L107" s="110"/>
      <c r="M107" s="111"/>
      <c r="O107" s="109" t="s">
        <v>70</v>
      </c>
      <c r="P107" s="110"/>
      <c r="Q107" s="110"/>
      <c r="R107" s="110"/>
      <c r="S107" s="110"/>
      <c r="T107" s="111"/>
    </row>
    <row r="108" spans="1:23" ht="14.4" thickBot="1" x14ac:dyDescent="0.3">
      <c r="A108" s="106" t="s">
        <v>68</v>
      </c>
      <c r="B108" s="107"/>
      <c r="C108" s="107"/>
      <c r="D108" s="107"/>
      <c r="E108" s="107"/>
      <c r="F108" s="108"/>
      <c r="H108" s="106" t="s">
        <v>28</v>
      </c>
      <c r="I108" s="107"/>
      <c r="J108" s="107"/>
      <c r="K108" s="107"/>
      <c r="L108" s="107"/>
      <c r="M108" s="108"/>
      <c r="O108" s="106" t="s">
        <v>27</v>
      </c>
      <c r="P108" s="107"/>
      <c r="Q108" s="107"/>
      <c r="R108" s="107"/>
      <c r="S108" s="107"/>
      <c r="T108" s="108"/>
    </row>
    <row r="109" spans="1:23" x14ac:dyDescent="0.25">
      <c r="A109" s="104" t="s">
        <v>44</v>
      </c>
      <c r="B109" s="54">
        <v>23</v>
      </c>
      <c r="C109" s="54">
        <v>24</v>
      </c>
      <c r="D109" s="54"/>
      <c r="E109" s="54"/>
      <c r="F109" s="55"/>
      <c r="H109" s="104" t="s">
        <v>44</v>
      </c>
      <c r="I109" s="54">
        <v>23</v>
      </c>
      <c r="J109" s="54">
        <v>24</v>
      </c>
      <c r="K109" s="54"/>
      <c r="L109" s="54"/>
      <c r="M109" s="55"/>
      <c r="O109" s="104" t="s">
        <v>44</v>
      </c>
      <c r="P109" s="54">
        <v>23</v>
      </c>
      <c r="Q109" s="54">
        <v>24</v>
      </c>
      <c r="R109" s="54"/>
      <c r="S109" s="54"/>
      <c r="T109" s="55"/>
    </row>
    <row r="110" spans="1:23" ht="41.4" x14ac:dyDescent="0.25">
      <c r="A110" s="105"/>
      <c r="B110" s="56" t="s">
        <v>46</v>
      </c>
      <c r="C110" s="56" t="s">
        <v>47</v>
      </c>
      <c r="D110" s="56" t="s">
        <v>76</v>
      </c>
      <c r="E110" s="56" t="s">
        <v>77</v>
      </c>
      <c r="F110" s="57" t="s">
        <v>87</v>
      </c>
      <c r="H110" s="105"/>
      <c r="I110" s="56" t="s">
        <v>46</v>
      </c>
      <c r="J110" s="56" t="s">
        <v>47</v>
      </c>
      <c r="K110" s="56" t="s">
        <v>76</v>
      </c>
      <c r="L110" s="56" t="s">
        <v>77</v>
      </c>
      <c r="M110" s="57" t="s">
        <v>87</v>
      </c>
      <c r="O110" s="105"/>
      <c r="P110" s="56" t="s">
        <v>46</v>
      </c>
      <c r="Q110" s="56" t="s">
        <v>47</v>
      </c>
      <c r="R110" s="56" t="s">
        <v>76</v>
      </c>
      <c r="S110" s="56" t="s">
        <v>77</v>
      </c>
      <c r="T110" s="57" t="s">
        <v>87</v>
      </c>
    </row>
    <row r="111" spans="1:23" x14ac:dyDescent="0.25">
      <c r="A111" s="58" t="s">
        <v>36</v>
      </c>
      <c r="B111" s="26">
        <f>'Schedule P Inputs'!B111</f>
        <v>0</v>
      </c>
      <c r="C111" s="59">
        <f>'Schedule P Inputs'!C111</f>
        <v>0</v>
      </c>
      <c r="D111" s="60">
        <f>'Discount Factors'!B23</f>
        <v>0.985707</v>
      </c>
      <c r="E111" s="20">
        <f>ROUND(B111*D111,0)</f>
        <v>0</v>
      </c>
      <c r="F111" s="61">
        <f>IF(Instructions!$B$32=1,ROUND(SUM(B111:C111)*D111,0),'Discounted by LOB &amp; AY'!C111*'Discounted by LOB &amp; AY'!D111)</f>
        <v>0</v>
      </c>
      <c r="H111" s="58" t="s">
        <v>36</v>
      </c>
      <c r="I111" s="26">
        <f>'Schedule P Inputs'!F111</f>
        <v>0</v>
      </c>
      <c r="J111" s="59">
        <f>'Schedule P Inputs'!G111</f>
        <v>0</v>
      </c>
      <c r="K111" s="60">
        <f>'Discount Factors'!D57</f>
        <v>0.96690299999999996</v>
      </c>
      <c r="L111" s="20">
        <f t="shared" ref="L111:L121" si="20">ROUND(I111*K111,0)</f>
        <v>0</v>
      </c>
      <c r="M111" s="61">
        <f>IF(Instructions!$B$32=1,ROUND(SUM(I111:J111)*K111,0),'Discounted by LOB &amp; AY'!J111*'Discounted by LOB &amp; AY'!K111)</f>
        <v>0</v>
      </c>
      <c r="O111" s="58" t="s">
        <v>36</v>
      </c>
      <c r="P111" s="26">
        <f>'Schedule P Inputs'!J111</f>
        <v>0</v>
      </c>
      <c r="Q111" s="59">
        <f>'Schedule P Inputs'!K111</f>
        <v>0</v>
      </c>
      <c r="R111" s="60">
        <f>'Discount Factors'!C57</f>
        <v>0.94728800000000002</v>
      </c>
      <c r="S111" s="20">
        <f t="shared" ref="S111:S121" si="21">ROUND(P111*R111,0)</f>
        <v>0</v>
      </c>
      <c r="T111" s="61">
        <f>IF(Instructions!$B$32=1,ROUND(SUM(P111:Q111)*R111,0),'Discounted by LOB &amp; AY'!Q111*'Discounted by LOB &amp; AY'!R111)</f>
        <v>0</v>
      </c>
      <c r="W111" s="62"/>
    </row>
    <row r="112" spans="1:23" x14ac:dyDescent="0.25">
      <c r="A112" s="9"/>
      <c r="B112" s="6"/>
      <c r="C112" s="6"/>
      <c r="D112" s="6"/>
      <c r="E112" s="6"/>
      <c r="F112" s="7"/>
      <c r="H112" s="63">
        <f t="shared" ref="H112:H119" si="22">H113-1</f>
        <v>2016</v>
      </c>
      <c r="I112" s="20">
        <f>'Schedule P Inputs'!F112</f>
        <v>0</v>
      </c>
      <c r="J112" s="64">
        <f>'Schedule P Inputs'!G112</f>
        <v>0</v>
      </c>
      <c r="K112" s="60">
        <f>'Discount Factors'!D56</f>
        <v>0.94413300000000011</v>
      </c>
      <c r="L112" s="20">
        <f t="shared" si="20"/>
        <v>0</v>
      </c>
      <c r="M112" s="61">
        <f>IF(Instructions!$B$32=1,ROUND(SUM(I112:J112)*K112,0),'Discounted by LOB &amp; AY'!J112*'Discounted by LOB &amp; AY'!K112)</f>
        <v>0</v>
      </c>
      <c r="O112" s="63">
        <f t="shared" ref="O112:O119" si="23">O113-1</f>
        <v>2016</v>
      </c>
      <c r="P112" s="20">
        <f>'Schedule P Inputs'!J112</f>
        <v>0</v>
      </c>
      <c r="Q112" s="64">
        <f>'Schedule P Inputs'!K112</f>
        <v>0</v>
      </c>
      <c r="R112" s="60">
        <f>'Discount Factors'!C56</f>
        <v>0.91578500000000007</v>
      </c>
      <c r="S112" s="20">
        <f t="shared" si="21"/>
        <v>0</v>
      </c>
      <c r="T112" s="61">
        <f>IF(Instructions!$B$32=1,ROUND(SUM(P112:Q112)*R112,0),'Discounted by LOB &amp; AY'!Q112*'Discounted by LOB &amp; AY'!R112)</f>
        <v>0</v>
      </c>
      <c r="W112" s="62"/>
    </row>
    <row r="113" spans="1:23" x14ac:dyDescent="0.25">
      <c r="A113" s="9"/>
      <c r="B113" s="6"/>
      <c r="C113" s="6"/>
      <c r="D113" s="6"/>
      <c r="E113" s="6"/>
      <c r="F113" s="7"/>
      <c r="H113" s="63">
        <f t="shared" si="22"/>
        <v>2017</v>
      </c>
      <c r="I113" s="20">
        <f>'Schedule P Inputs'!F113</f>
        <v>0</v>
      </c>
      <c r="J113" s="64">
        <f>'Schedule P Inputs'!G113</f>
        <v>0</v>
      </c>
      <c r="K113" s="60">
        <f>'Discount Factors'!D55</f>
        <v>0.92199200000000003</v>
      </c>
      <c r="L113" s="20">
        <f t="shared" si="20"/>
        <v>0</v>
      </c>
      <c r="M113" s="61">
        <f>IF(Instructions!$B$32=1,ROUND(SUM(I113:J113)*K113,0),'Discounted by LOB &amp; AY'!J113*'Discounted by LOB &amp; AY'!K113)</f>
        <v>0</v>
      </c>
      <c r="O113" s="63">
        <f t="shared" si="23"/>
        <v>2017</v>
      </c>
      <c r="P113" s="20">
        <f>'Schedule P Inputs'!J113</f>
        <v>0</v>
      </c>
      <c r="Q113" s="64">
        <f>'Schedule P Inputs'!K113</f>
        <v>0</v>
      </c>
      <c r="R113" s="60">
        <f>'Discount Factors'!C55</f>
        <v>0.90296899999999991</v>
      </c>
      <c r="S113" s="20">
        <f t="shared" si="21"/>
        <v>0</v>
      </c>
      <c r="T113" s="61">
        <f>IF(Instructions!$B$32=1,ROUND(SUM(P113:Q113)*R113,0),'Discounted by LOB &amp; AY'!Q113*'Discounted by LOB &amp; AY'!R113)</f>
        <v>0</v>
      </c>
      <c r="W113" s="62"/>
    </row>
    <row r="114" spans="1:23" x14ac:dyDescent="0.25">
      <c r="A114" s="9"/>
      <c r="B114" s="6"/>
      <c r="C114" s="6"/>
      <c r="D114" s="6"/>
      <c r="E114" s="6"/>
      <c r="F114" s="7"/>
      <c r="H114" s="63">
        <f t="shared" si="22"/>
        <v>2018</v>
      </c>
      <c r="I114" s="20">
        <f>'Schedule P Inputs'!F114</f>
        <v>0</v>
      </c>
      <c r="J114" s="64">
        <f>'Schedule P Inputs'!G114</f>
        <v>0</v>
      </c>
      <c r="K114" s="60">
        <f>'Discount Factors'!D54</f>
        <v>0.918072</v>
      </c>
      <c r="L114" s="20">
        <f t="shared" si="20"/>
        <v>0</v>
      </c>
      <c r="M114" s="61">
        <f>IF(Instructions!$B$32=1,ROUND(SUM(I114:J114)*K114,0),'Discounted by LOB &amp; AY'!J114*'Discounted by LOB &amp; AY'!K114)</f>
        <v>0</v>
      </c>
      <c r="O114" s="63">
        <f t="shared" si="23"/>
        <v>2018</v>
      </c>
      <c r="P114" s="20">
        <f>'Schedule P Inputs'!J114</f>
        <v>0</v>
      </c>
      <c r="Q114" s="64">
        <f>'Schedule P Inputs'!K114</f>
        <v>0</v>
      </c>
      <c r="R114" s="60">
        <f>'Discount Factors'!C54</f>
        <v>0.89038799999999996</v>
      </c>
      <c r="S114" s="20">
        <f t="shared" si="21"/>
        <v>0</v>
      </c>
      <c r="T114" s="61">
        <f>IF(Instructions!$B$32=1,ROUND(SUM(P114:Q114)*R114,0),'Discounted by LOB &amp; AY'!Q114*'Discounted by LOB &amp; AY'!R114)</f>
        <v>0</v>
      </c>
      <c r="W114" s="62"/>
    </row>
    <row r="115" spans="1:23" x14ac:dyDescent="0.25">
      <c r="A115" s="9"/>
      <c r="B115" s="6"/>
      <c r="C115" s="6"/>
      <c r="D115" s="6"/>
      <c r="E115" s="6"/>
      <c r="F115" s="7"/>
      <c r="H115" s="63">
        <f t="shared" si="22"/>
        <v>2019</v>
      </c>
      <c r="I115" s="20">
        <f>'Schedule P Inputs'!F115</f>
        <v>0</v>
      </c>
      <c r="J115" s="64">
        <f>'Schedule P Inputs'!G115</f>
        <v>0</v>
      </c>
      <c r="K115" s="60">
        <f>'Discount Factors'!D53</f>
        <v>0.90421499999999999</v>
      </c>
      <c r="L115" s="20">
        <f t="shared" si="20"/>
        <v>0</v>
      </c>
      <c r="M115" s="61">
        <f>IF(Instructions!$B$32=1,ROUND(SUM(I115:J115)*K115,0),'Discounted by LOB &amp; AY'!J115*'Discounted by LOB &amp; AY'!K115)</f>
        <v>0</v>
      </c>
      <c r="O115" s="63">
        <f t="shared" si="23"/>
        <v>2019</v>
      </c>
      <c r="P115" s="20">
        <f>'Schedule P Inputs'!J115</f>
        <v>0</v>
      </c>
      <c r="Q115" s="64">
        <f>'Schedule P Inputs'!K115</f>
        <v>0</v>
      </c>
      <c r="R115" s="60">
        <f>'Discount Factors'!C53</f>
        <v>0.87241199999999997</v>
      </c>
      <c r="S115" s="20">
        <f t="shared" si="21"/>
        <v>0</v>
      </c>
      <c r="T115" s="61">
        <f>IF(Instructions!$B$32=1,ROUND(SUM(P115:Q115)*R115,0),'Discounted by LOB &amp; AY'!Q115*'Discounted by LOB &amp; AY'!R115)</f>
        <v>0</v>
      </c>
      <c r="W115" s="62"/>
    </row>
    <row r="116" spans="1:23" x14ac:dyDescent="0.25">
      <c r="A116" s="9"/>
      <c r="B116" s="6"/>
      <c r="C116" s="6"/>
      <c r="D116" s="6"/>
      <c r="E116" s="6"/>
      <c r="F116" s="7"/>
      <c r="H116" s="63">
        <f t="shared" si="22"/>
        <v>2020</v>
      </c>
      <c r="I116" s="20">
        <f>'Schedule P Inputs'!F116</f>
        <v>0</v>
      </c>
      <c r="J116" s="64">
        <f>'Schedule P Inputs'!G116</f>
        <v>0</v>
      </c>
      <c r="K116" s="60">
        <f>'Discount Factors'!D52</f>
        <v>0.89491699999999996</v>
      </c>
      <c r="L116" s="20">
        <f t="shared" si="20"/>
        <v>0</v>
      </c>
      <c r="M116" s="61">
        <f>IF(Instructions!$B$32=1,ROUND(SUM(I116:J116)*K116,0),'Discounted by LOB &amp; AY'!J116*'Discounted by LOB &amp; AY'!K116)</f>
        <v>0</v>
      </c>
      <c r="O116" s="63">
        <f t="shared" si="23"/>
        <v>2020</v>
      </c>
      <c r="P116" s="20">
        <f>'Schedule P Inputs'!J116</f>
        <v>0</v>
      </c>
      <c r="Q116" s="64">
        <f>'Schedule P Inputs'!K116</f>
        <v>0</v>
      </c>
      <c r="R116" s="60">
        <f>'Discount Factors'!C52</f>
        <v>0.85839299999999996</v>
      </c>
      <c r="S116" s="20">
        <f t="shared" si="21"/>
        <v>0</v>
      </c>
      <c r="T116" s="61">
        <f>IF(Instructions!$B$32=1,ROUND(SUM(P116:Q116)*R116,0),'Discounted by LOB &amp; AY'!Q116*'Discounted by LOB &amp; AY'!R116)</f>
        <v>0</v>
      </c>
      <c r="W116" s="62"/>
    </row>
    <row r="117" spans="1:23" x14ac:dyDescent="0.25">
      <c r="A117" s="9"/>
      <c r="B117" s="6"/>
      <c r="C117" s="6"/>
      <c r="D117" s="6"/>
      <c r="E117" s="6"/>
      <c r="F117" s="7"/>
      <c r="H117" s="63">
        <f t="shared" si="22"/>
        <v>2021</v>
      </c>
      <c r="I117" s="20">
        <f>'Schedule P Inputs'!F117</f>
        <v>0</v>
      </c>
      <c r="J117" s="64">
        <f>'Schedule P Inputs'!G117</f>
        <v>0</v>
      </c>
      <c r="K117" s="60">
        <f>'Discount Factors'!D51</f>
        <v>0.90196200000000004</v>
      </c>
      <c r="L117" s="20">
        <f t="shared" si="20"/>
        <v>0</v>
      </c>
      <c r="M117" s="61">
        <f>IF(Instructions!$B$32=1,ROUND(SUM(I117:J117)*K117,0),'Discounted by LOB &amp; AY'!J117*'Discounted by LOB &amp; AY'!K117)</f>
        <v>0</v>
      </c>
      <c r="O117" s="63">
        <f t="shared" si="23"/>
        <v>2021</v>
      </c>
      <c r="P117" s="20">
        <f>'Schedule P Inputs'!J117</f>
        <v>0</v>
      </c>
      <c r="Q117" s="64">
        <f>'Schedule P Inputs'!K117</f>
        <v>0</v>
      </c>
      <c r="R117" s="60">
        <f>'Discount Factors'!C51</f>
        <v>0.85542399999999996</v>
      </c>
      <c r="S117" s="20">
        <f t="shared" si="21"/>
        <v>0</v>
      </c>
      <c r="T117" s="61">
        <f>IF(Instructions!$B$32=1,ROUND(SUM(P117:Q117)*R117,0),'Discounted by LOB &amp; AY'!Q117*'Discounted by LOB &amp; AY'!R117)</f>
        <v>0</v>
      </c>
      <c r="W117" s="62"/>
    </row>
    <row r="118" spans="1:23" x14ac:dyDescent="0.25">
      <c r="A118" s="9"/>
      <c r="B118" s="6"/>
      <c r="C118" s="6"/>
      <c r="D118" s="6"/>
      <c r="E118" s="6"/>
      <c r="F118" s="7"/>
      <c r="H118" s="63">
        <f t="shared" si="22"/>
        <v>2022</v>
      </c>
      <c r="I118" s="20">
        <f>'Schedule P Inputs'!F118</f>
        <v>0</v>
      </c>
      <c r="J118" s="64">
        <f>'Schedule P Inputs'!G118</f>
        <v>0</v>
      </c>
      <c r="K118" s="60">
        <f>'Discount Factors'!D50</f>
        <v>0.92207899999999998</v>
      </c>
      <c r="L118" s="20">
        <f t="shared" si="20"/>
        <v>0</v>
      </c>
      <c r="M118" s="61">
        <f>IF(Instructions!$B$32=1,ROUND(SUM(I118:J118)*K118,0),'Discounted by LOB &amp; AY'!J118*'Discounted by LOB &amp; AY'!K118)</f>
        <v>0</v>
      </c>
      <c r="O118" s="63">
        <f t="shared" si="23"/>
        <v>2022</v>
      </c>
      <c r="P118" s="20">
        <f>'Schedule P Inputs'!J118</f>
        <v>0</v>
      </c>
      <c r="Q118" s="64">
        <f>'Schedule P Inputs'!K118</f>
        <v>0</v>
      </c>
      <c r="R118" s="60">
        <f>'Discount Factors'!C50</f>
        <v>0.90552999999999995</v>
      </c>
      <c r="S118" s="20">
        <f t="shared" si="21"/>
        <v>0</v>
      </c>
      <c r="T118" s="61">
        <f>IF(Instructions!$B$32=1,ROUND(SUM(P118:Q118)*R118,0),'Discounted by LOB &amp; AY'!Q118*'Discounted by LOB &amp; AY'!R118)</f>
        <v>0</v>
      </c>
      <c r="W118" s="62"/>
    </row>
    <row r="119" spans="1:23" x14ac:dyDescent="0.25">
      <c r="A119" s="9"/>
      <c r="B119" s="6"/>
      <c r="C119" s="6"/>
      <c r="D119" s="6"/>
      <c r="E119" s="6"/>
      <c r="F119" s="7"/>
      <c r="H119" s="63">
        <f t="shared" si="22"/>
        <v>2023</v>
      </c>
      <c r="I119" s="20">
        <f>'Schedule P Inputs'!F119</f>
        <v>0</v>
      </c>
      <c r="J119" s="64">
        <f>'Schedule P Inputs'!G119</f>
        <v>0</v>
      </c>
      <c r="K119" s="60">
        <f>'Discount Factors'!D49</f>
        <v>0.91011200000000003</v>
      </c>
      <c r="L119" s="20">
        <f t="shared" si="20"/>
        <v>0</v>
      </c>
      <c r="M119" s="61">
        <f>IF(Instructions!$B$32=1,ROUND(SUM(I119:J119)*K119,0),'Discounted by LOB &amp; AY'!J119*'Discounted by LOB &amp; AY'!K119)</f>
        <v>0</v>
      </c>
      <c r="O119" s="63">
        <f t="shared" si="23"/>
        <v>2023</v>
      </c>
      <c r="P119" s="20">
        <f>'Schedule P Inputs'!J119</f>
        <v>0</v>
      </c>
      <c r="Q119" s="64">
        <f>'Schedule P Inputs'!K119</f>
        <v>0</v>
      </c>
      <c r="R119" s="60">
        <f>'Discount Factors'!C49</f>
        <v>0.90736899999999998</v>
      </c>
      <c r="S119" s="20">
        <f t="shared" si="21"/>
        <v>0</v>
      </c>
      <c r="T119" s="61">
        <f>IF(Instructions!$B$32=1,ROUND(SUM(P119:Q119)*R119,0),'Discounted by LOB &amp; AY'!Q119*'Discounted by LOB &amp; AY'!R119)</f>
        <v>0</v>
      </c>
      <c r="W119" s="62"/>
    </row>
    <row r="120" spans="1:23" x14ac:dyDescent="0.25">
      <c r="A120" s="63">
        <f>A121-1</f>
        <v>2024</v>
      </c>
      <c r="B120" s="20">
        <f>'Schedule P Inputs'!B120</f>
        <v>0</v>
      </c>
      <c r="C120" s="64">
        <f>'Schedule P Inputs'!C120</f>
        <v>0</v>
      </c>
      <c r="D120" s="60">
        <f>'Discount Factors'!B22</f>
        <v>0.96906300000000001</v>
      </c>
      <c r="E120" s="20">
        <f>ROUND(B120*D120,0)</f>
        <v>0</v>
      </c>
      <c r="F120" s="61">
        <f>IF(Instructions!$B$32=1,ROUND(SUM(B120:C120)*D120,0),'Discounted by LOB &amp; AY'!C120*'Discounted by LOB &amp; AY'!D120)</f>
        <v>0</v>
      </c>
      <c r="H120" s="63">
        <f>H121-1</f>
        <v>2024</v>
      </c>
      <c r="I120" s="20">
        <f>'Schedule P Inputs'!F120</f>
        <v>0</v>
      </c>
      <c r="J120" s="64">
        <f>'Schedule P Inputs'!G120</f>
        <v>0</v>
      </c>
      <c r="K120" s="60">
        <f>'Discount Factors'!D48</f>
        <v>0.89019400000000004</v>
      </c>
      <c r="L120" s="20">
        <f t="shared" si="20"/>
        <v>0</v>
      </c>
      <c r="M120" s="61">
        <f>IF(Instructions!$B$32=1,ROUND(SUM(I120:J120)*K120,0),'Discounted by LOB &amp; AY'!J120*'Discounted by LOB &amp; AY'!K120)</f>
        <v>0</v>
      </c>
      <c r="O120" s="63">
        <f>O121-1</f>
        <v>2024</v>
      </c>
      <c r="P120" s="20">
        <f>'Schedule P Inputs'!J120</f>
        <v>0</v>
      </c>
      <c r="Q120" s="64">
        <f>'Schedule P Inputs'!K120</f>
        <v>0</v>
      </c>
      <c r="R120" s="60">
        <f>'Discount Factors'!C48</f>
        <v>0.89663199999999998</v>
      </c>
      <c r="S120" s="20">
        <f t="shared" si="21"/>
        <v>0</v>
      </c>
      <c r="T120" s="61">
        <f>IF(Instructions!$B$32=1,ROUND(SUM(P120:Q120)*R120,0),'Discounted by LOB &amp; AY'!Q120*'Discounted by LOB &amp; AY'!R120)</f>
        <v>0</v>
      </c>
      <c r="W120" s="62"/>
    </row>
    <row r="121" spans="1:23" x14ac:dyDescent="0.25">
      <c r="A121" s="63">
        <f>Instructions!$B$2</f>
        <v>2025</v>
      </c>
      <c r="B121" s="20">
        <f>'Schedule P Inputs'!B121</f>
        <v>0</v>
      </c>
      <c r="C121" s="64">
        <f>'Schedule P Inputs'!C121</f>
        <v>0</v>
      </c>
      <c r="D121" s="60">
        <f>'Discount Factors'!B21</f>
        <v>0.94940599999999997</v>
      </c>
      <c r="E121" s="20">
        <f>ROUND(B121*D121,0)</f>
        <v>0</v>
      </c>
      <c r="F121" s="61">
        <f>IF(Instructions!$B$32=1,ROUND(SUM(B121:C121)*D121,0),'Discounted by LOB &amp; AY'!C121*'Discounted by LOB &amp; AY'!D121)</f>
        <v>0</v>
      </c>
      <c r="H121" s="63">
        <f>Instructions!$B$2</f>
        <v>2025</v>
      </c>
      <c r="I121" s="20">
        <f>'Schedule P Inputs'!F121</f>
        <v>0</v>
      </c>
      <c r="J121" s="64">
        <f>'Schedule P Inputs'!G121</f>
        <v>0</v>
      </c>
      <c r="K121" s="60">
        <f>'Discount Factors'!D47</f>
        <v>0.86179300000000003</v>
      </c>
      <c r="L121" s="20">
        <f t="shared" si="20"/>
        <v>0</v>
      </c>
      <c r="M121" s="61">
        <f>IF(Instructions!$B$32=1,ROUND(SUM(I121:J121)*K121,0),'Discounted by LOB &amp; AY'!J121*'Discounted by LOB &amp; AY'!K121)</f>
        <v>0</v>
      </c>
      <c r="O121" s="63">
        <f>Instructions!$B$2</f>
        <v>2025</v>
      </c>
      <c r="P121" s="20">
        <f>'Schedule P Inputs'!J121</f>
        <v>0</v>
      </c>
      <c r="Q121" s="64">
        <f>'Schedule P Inputs'!K121</f>
        <v>0</v>
      </c>
      <c r="R121" s="60">
        <f>'Discount Factors'!C47</f>
        <v>0.86955000000000005</v>
      </c>
      <c r="S121" s="20">
        <f t="shared" si="21"/>
        <v>0</v>
      </c>
      <c r="T121" s="61">
        <f>IF(Instructions!$B$32=1,ROUND(SUM(P121:Q121)*R121,0),'Discounted by LOB &amp; AY'!Q121*'Discounted by LOB &amp; AY'!R121)</f>
        <v>0</v>
      </c>
      <c r="W121" s="62"/>
    </row>
    <row r="122" spans="1:23" ht="14.4" thickBot="1" x14ac:dyDescent="0.3">
      <c r="A122" s="2" t="s">
        <v>37</v>
      </c>
      <c r="B122" s="3">
        <f>SUM(B111:B121)</f>
        <v>0</v>
      </c>
      <c r="C122" s="3">
        <f>SUM(C111:C121)</f>
        <v>0</v>
      </c>
      <c r="D122" s="10"/>
      <c r="E122" s="3">
        <f>SUM(E111:E121)</f>
        <v>0</v>
      </c>
      <c r="F122" s="4">
        <f>SUM(F111:F121)</f>
        <v>0</v>
      </c>
      <c r="H122" s="65" t="s">
        <v>37</v>
      </c>
      <c r="I122" s="66">
        <f>SUM(I111:I121)</f>
        <v>0</v>
      </c>
      <c r="J122" s="66">
        <f>SUM(J111:J121)</f>
        <v>0</v>
      </c>
      <c r="K122" s="10"/>
      <c r="L122" s="66">
        <f>SUM(L111:L121)</f>
        <v>0</v>
      </c>
      <c r="M122" s="67">
        <f>SUM(M111:M121)</f>
        <v>0</v>
      </c>
      <c r="O122" s="65" t="s">
        <v>37</v>
      </c>
      <c r="P122" s="66">
        <f>SUM(P111:P121)</f>
        <v>0</v>
      </c>
      <c r="Q122" s="66">
        <f>SUM(Q111:Q121)</f>
        <v>0</v>
      </c>
      <c r="R122" s="10"/>
      <c r="S122" s="66">
        <f>SUM(S111:S121)</f>
        <v>0</v>
      </c>
      <c r="T122" s="67">
        <f>SUM(T111:T121)</f>
        <v>0</v>
      </c>
    </row>
    <row r="123" spans="1:23" ht="14.4" thickBot="1" x14ac:dyDescent="0.3"/>
    <row r="124" spans="1:23" x14ac:dyDescent="0.25">
      <c r="A124" s="109" t="s">
        <v>71</v>
      </c>
      <c r="B124" s="110"/>
      <c r="C124" s="110"/>
      <c r="D124" s="110"/>
      <c r="E124" s="110"/>
      <c r="F124" s="111"/>
      <c r="H124" s="109" t="s">
        <v>72</v>
      </c>
      <c r="I124" s="110"/>
      <c r="J124" s="110"/>
      <c r="K124" s="110"/>
      <c r="L124" s="110"/>
      <c r="M124" s="111"/>
    </row>
    <row r="125" spans="1:23" ht="14.4" thickBot="1" x14ac:dyDescent="0.3">
      <c r="A125" s="106" t="s">
        <v>5</v>
      </c>
      <c r="B125" s="107"/>
      <c r="C125" s="107"/>
      <c r="D125" s="107"/>
      <c r="E125" s="107"/>
      <c r="F125" s="108"/>
      <c r="H125" s="106" t="s">
        <v>14</v>
      </c>
      <c r="I125" s="107"/>
      <c r="J125" s="107"/>
      <c r="K125" s="107"/>
      <c r="L125" s="107"/>
      <c r="M125" s="108"/>
    </row>
    <row r="126" spans="1:23" x14ac:dyDescent="0.25">
      <c r="A126" s="104" t="s">
        <v>44</v>
      </c>
      <c r="B126" s="54">
        <v>23</v>
      </c>
      <c r="C126" s="54">
        <v>24</v>
      </c>
      <c r="D126" s="54"/>
      <c r="E126" s="54"/>
      <c r="F126" s="55"/>
      <c r="H126" s="104" t="s">
        <v>44</v>
      </c>
      <c r="I126" s="54">
        <v>23</v>
      </c>
      <c r="J126" s="54">
        <v>24</v>
      </c>
      <c r="K126" s="54"/>
      <c r="L126" s="54"/>
      <c r="M126" s="55"/>
    </row>
    <row r="127" spans="1:23" ht="41.4" x14ac:dyDescent="0.25">
      <c r="A127" s="105"/>
      <c r="B127" s="56" t="s">
        <v>46</v>
      </c>
      <c r="C127" s="56" t="s">
        <v>47</v>
      </c>
      <c r="D127" s="56" t="s">
        <v>76</v>
      </c>
      <c r="E127" s="56" t="s">
        <v>77</v>
      </c>
      <c r="F127" s="57" t="s">
        <v>87</v>
      </c>
      <c r="H127" s="105"/>
      <c r="I127" s="56" t="s">
        <v>46</v>
      </c>
      <c r="J127" s="56" t="s">
        <v>47</v>
      </c>
      <c r="K127" s="56" t="s">
        <v>76</v>
      </c>
      <c r="L127" s="56" t="s">
        <v>77</v>
      </c>
      <c r="M127" s="57" t="s">
        <v>87</v>
      </c>
    </row>
    <row r="128" spans="1:23" x14ac:dyDescent="0.25">
      <c r="A128" s="58" t="s">
        <v>36</v>
      </c>
      <c r="B128" s="26">
        <f>'Schedule P Inputs'!B128</f>
        <v>0</v>
      </c>
      <c r="C128" s="59">
        <f>'Schedule P Inputs'!C128</f>
        <v>0</v>
      </c>
      <c r="D128" s="60">
        <f>'Discount Factors'!D12</f>
        <v>0.985707</v>
      </c>
      <c r="E128" s="20">
        <f>ROUND(B128*D128,0)</f>
        <v>0</v>
      </c>
      <c r="F128" s="61">
        <f>IF(Instructions!$B$32=1,ROUND(SUM(B128:C128)*D128,0),'Discounted by LOB &amp; AY'!C128*'Discounted by LOB &amp; AY'!D128)</f>
        <v>0</v>
      </c>
      <c r="H128" s="58" t="s">
        <v>36</v>
      </c>
      <c r="I128" s="26">
        <f>'Schedule P Inputs'!F128</f>
        <v>0</v>
      </c>
      <c r="J128" s="59">
        <f>'Schedule P Inputs'!G128</f>
        <v>0</v>
      </c>
      <c r="K128" s="60">
        <f>'Discount Factors'!F23</f>
        <v>0.985707</v>
      </c>
      <c r="L128" s="20">
        <f>ROUND(I128*K128,0)</f>
        <v>0</v>
      </c>
      <c r="M128" s="61">
        <f>IF(Instructions!$B$32=1,ROUND(SUM(I128:J128)*K128,0),'Discounted by LOB &amp; AY'!J128*'Discounted by LOB &amp; AY'!K128)</f>
        <v>0</v>
      </c>
    </row>
    <row r="129" spans="1:13" x14ac:dyDescent="0.25">
      <c r="A129" s="9"/>
      <c r="B129" s="6"/>
      <c r="C129" s="6"/>
      <c r="D129" s="6"/>
      <c r="E129" s="6"/>
      <c r="F129" s="7"/>
      <c r="H129" s="9"/>
      <c r="I129" s="6"/>
      <c r="J129" s="6"/>
      <c r="K129" s="6"/>
      <c r="L129" s="6"/>
      <c r="M129" s="7"/>
    </row>
    <row r="130" spans="1:13" x14ac:dyDescent="0.25">
      <c r="A130" s="9"/>
      <c r="B130" s="6"/>
      <c r="C130" s="6"/>
      <c r="D130" s="6"/>
      <c r="E130" s="6"/>
      <c r="F130" s="7"/>
      <c r="H130" s="9"/>
      <c r="I130" s="6"/>
      <c r="J130" s="6"/>
      <c r="K130" s="6"/>
      <c r="L130" s="6"/>
      <c r="M130" s="7"/>
    </row>
    <row r="131" spans="1:13" x14ac:dyDescent="0.25">
      <c r="A131" s="9"/>
      <c r="B131" s="6"/>
      <c r="C131" s="6"/>
      <c r="D131" s="6"/>
      <c r="E131" s="6"/>
      <c r="F131" s="7"/>
      <c r="H131" s="9"/>
      <c r="I131" s="6"/>
      <c r="J131" s="6"/>
      <c r="K131" s="6"/>
      <c r="L131" s="6"/>
      <c r="M131" s="7"/>
    </row>
    <row r="132" spans="1:13" x14ac:dyDescent="0.25">
      <c r="A132" s="9"/>
      <c r="B132" s="6"/>
      <c r="C132" s="6"/>
      <c r="D132" s="6"/>
      <c r="E132" s="6"/>
      <c r="F132" s="7"/>
      <c r="H132" s="9"/>
      <c r="I132" s="6"/>
      <c r="J132" s="6"/>
      <c r="K132" s="6"/>
      <c r="L132" s="6"/>
      <c r="M132" s="7"/>
    </row>
    <row r="133" spans="1:13" x14ac:dyDescent="0.25">
      <c r="A133" s="9"/>
      <c r="B133" s="6"/>
      <c r="C133" s="6"/>
      <c r="D133" s="6"/>
      <c r="E133" s="6"/>
      <c r="F133" s="7"/>
      <c r="H133" s="9"/>
      <c r="I133" s="6"/>
      <c r="J133" s="6"/>
      <c r="K133" s="6"/>
      <c r="L133" s="6"/>
      <c r="M133" s="7"/>
    </row>
    <row r="134" spans="1:13" x14ac:dyDescent="0.25">
      <c r="A134" s="9"/>
      <c r="B134" s="6"/>
      <c r="C134" s="6"/>
      <c r="D134" s="6"/>
      <c r="E134" s="6"/>
      <c r="F134" s="7"/>
      <c r="H134" s="9"/>
      <c r="I134" s="6"/>
      <c r="J134" s="6"/>
      <c r="K134" s="6"/>
      <c r="L134" s="6"/>
      <c r="M134" s="7"/>
    </row>
    <row r="135" spans="1:13" x14ac:dyDescent="0.25">
      <c r="A135" s="9"/>
      <c r="B135" s="6"/>
      <c r="C135" s="6"/>
      <c r="D135" s="6"/>
      <c r="E135" s="6"/>
      <c r="F135" s="7"/>
      <c r="H135" s="9"/>
      <c r="I135" s="6"/>
      <c r="J135" s="6"/>
      <c r="K135" s="6"/>
      <c r="L135" s="6"/>
      <c r="M135" s="7"/>
    </row>
    <row r="136" spans="1:13" x14ac:dyDescent="0.25">
      <c r="A136" s="9"/>
      <c r="B136" s="6"/>
      <c r="C136" s="6"/>
      <c r="D136" s="6"/>
      <c r="E136" s="6"/>
      <c r="F136" s="7"/>
      <c r="H136" s="9"/>
      <c r="I136" s="6"/>
      <c r="J136" s="6"/>
      <c r="K136" s="6"/>
      <c r="L136" s="6"/>
      <c r="M136" s="7"/>
    </row>
    <row r="137" spans="1:13" x14ac:dyDescent="0.25">
      <c r="A137" s="63">
        <f>A138-1</f>
        <v>2024</v>
      </c>
      <c r="B137" s="20">
        <f>'Schedule P Inputs'!B137</f>
        <v>0</v>
      </c>
      <c r="C137" s="64">
        <f>'Schedule P Inputs'!C137</f>
        <v>0</v>
      </c>
      <c r="D137" s="60">
        <f>'Discount Factors'!D11</f>
        <v>0.96906300000000001</v>
      </c>
      <c r="E137" s="20">
        <f>ROUND(B137*D137,0)</f>
        <v>0</v>
      </c>
      <c r="F137" s="61">
        <f>IF(Instructions!$B$32=1,ROUND(SUM(B137:C137)*D137,0),'Discounted by LOB &amp; AY'!C137*'Discounted by LOB &amp; AY'!D137)</f>
        <v>0</v>
      </c>
      <c r="H137" s="63">
        <f>H138-1</f>
        <v>2024</v>
      </c>
      <c r="I137" s="20">
        <f>'Schedule P Inputs'!F137</f>
        <v>0</v>
      </c>
      <c r="J137" s="64">
        <f>'Schedule P Inputs'!G137</f>
        <v>0</v>
      </c>
      <c r="K137" s="60">
        <f>'Discount Factors'!F22</f>
        <v>0.96906300000000001</v>
      </c>
      <c r="L137" s="20">
        <f>ROUND(I137*K137,0)</f>
        <v>0</v>
      </c>
      <c r="M137" s="61">
        <f>IF(Instructions!$B$32=1,ROUND(SUM(I137:J137)*K137,0),'Discounted by LOB &amp; AY'!J137*'Discounted by LOB &amp; AY'!K137)</f>
        <v>0</v>
      </c>
    </row>
    <row r="138" spans="1:13" x14ac:dyDescent="0.25">
      <c r="A138" s="63">
        <f>Instructions!$B$2</f>
        <v>2025</v>
      </c>
      <c r="B138" s="20">
        <f>'Schedule P Inputs'!B138</f>
        <v>0</v>
      </c>
      <c r="C138" s="64">
        <f>'Schedule P Inputs'!C138</f>
        <v>0</v>
      </c>
      <c r="D138" s="60">
        <f>'Discount Factors'!D10</f>
        <v>0.94201999999999997</v>
      </c>
      <c r="E138" s="20">
        <f>ROUND(B138*D138,0)</f>
        <v>0</v>
      </c>
      <c r="F138" s="61">
        <f>IF(Instructions!$B$32=1,ROUND(SUM(B138:C138)*D138,0),'Discounted by LOB &amp; AY'!C138*'Discounted by LOB &amp; AY'!D138)</f>
        <v>0</v>
      </c>
      <c r="H138" s="63">
        <f>Instructions!$B$2</f>
        <v>2025</v>
      </c>
      <c r="I138" s="20">
        <f>'Schedule P Inputs'!F138</f>
        <v>0</v>
      </c>
      <c r="J138" s="64">
        <f>'Schedule P Inputs'!G138</f>
        <v>0</v>
      </c>
      <c r="K138" s="60">
        <f>'Discount Factors'!F21</f>
        <v>0.98006899999999997</v>
      </c>
      <c r="L138" s="20">
        <f>ROUND(I138*K138,0)</f>
        <v>0</v>
      </c>
      <c r="M138" s="61">
        <f>IF(Instructions!$B$32=1,ROUND(SUM(I138:J138)*K138,0),'Discounted by LOB &amp; AY'!J138*'Discounted by LOB &amp; AY'!K138)</f>
        <v>0</v>
      </c>
    </row>
    <row r="139" spans="1:13" ht="14.4" thickBot="1" x14ac:dyDescent="0.3">
      <c r="A139" s="2" t="s">
        <v>37</v>
      </c>
      <c r="B139" s="3">
        <f>SUM(B128:B138)</f>
        <v>0</v>
      </c>
      <c r="C139" s="3">
        <f>SUM(C128:C138)</f>
        <v>0</v>
      </c>
      <c r="D139" s="10"/>
      <c r="E139" s="3">
        <f>SUM(E128:E138)</f>
        <v>0</v>
      </c>
      <c r="F139" s="4">
        <f>SUM(F128:F138)</f>
        <v>0</v>
      </c>
      <c r="H139" s="2" t="s">
        <v>37</v>
      </c>
      <c r="I139" s="3">
        <f>SUM(I128:I138)</f>
        <v>0</v>
      </c>
      <c r="J139" s="3">
        <f>SUM(J128:J138)</f>
        <v>0</v>
      </c>
      <c r="K139" s="10"/>
      <c r="L139" s="3">
        <f>SUM(L128:L138)</f>
        <v>0</v>
      </c>
      <c r="M139" s="4">
        <f>SUM(M128:M138)</f>
        <v>0</v>
      </c>
    </row>
  </sheetData>
  <sheetProtection algorithmName="SHA-512" hashValue="Apm1MFD+YZo5n6mhTt03MCulIwdHzse33yA0AWG51mEInkwlAIrKuN2vbuOw5/BBe6rOJ681qkm48Pgl72Pc+Q==" saltValue="O9I13DBywqTikLJSEYbujg==" spinCount="100000" sheet="1" selectLockedCells="1"/>
  <mergeCells count="69">
    <mergeCell ref="O5:T5"/>
    <mergeCell ref="O6:T6"/>
    <mergeCell ref="A7:A8"/>
    <mergeCell ref="H7:H8"/>
    <mergeCell ref="O7:O8"/>
    <mergeCell ref="H22:M22"/>
    <mergeCell ref="O22:T22"/>
    <mergeCell ref="A24:A25"/>
    <mergeCell ref="H24:H25"/>
    <mergeCell ref="O24:O25"/>
    <mergeCell ref="H23:M23"/>
    <mergeCell ref="O23:T23"/>
    <mergeCell ref="A57:F57"/>
    <mergeCell ref="H57:M57"/>
    <mergeCell ref="O57:T57"/>
    <mergeCell ref="A41:A42"/>
    <mergeCell ref="H41:H42"/>
    <mergeCell ref="O41:O42"/>
    <mergeCell ref="A73:F73"/>
    <mergeCell ref="A74:F74"/>
    <mergeCell ref="O73:T73"/>
    <mergeCell ref="O74:T74"/>
    <mergeCell ref="A58:A59"/>
    <mergeCell ref="H58:H59"/>
    <mergeCell ref="O58:O59"/>
    <mergeCell ref="H73:M73"/>
    <mergeCell ref="H74:M74"/>
    <mergeCell ref="H92:H93"/>
    <mergeCell ref="O92:O93"/>
    <mergeCell ref="A91:F91"/>
    <mergeCell ref="A75:A76"/>
    <mergeCell ref="H75:H76"/>
    <mergeCell ref="O75:O76"/>
    <mergeCell ref="A90:F90"/>
    <mergeCell ref="H90:M90"/>
    <mergeCell ref="H91:M91"/>
    <mergeCell ref="O90:T90"/>
    <mergeCell ref="O91:T91"/>
    <mergeCell ref="A126:A127"/>
    <mergeCell ref="H126:H127"/>
    <mergeCell ref="A5:F5"/>
    <mergeCell ref="A6:F6"/>
    <mergeCell ref="H5:M5"/>
    <mergeCell ref="H6:M6"/>
    <mergeCell ref="A22:F22"/>
    <mergeCell ref="A23:F23"/>
    <mergeCell ref="A109:A110"/>
    <mergeCell ref="H109:H110"/>
    <mergeCell ref="A124:F124"/>
    <mergeCell ref="A125:F125"/>
    <mergeCell ref="H124:M124"/>
    <mergeCell ref="A107:F107"/>
    <mergeCell ref="A108:F108"/>
    <mergeCell ref="A92:A93"/>
    <mergeCell ref="O39:T39"/>
    <mergeCell ref="O40:T40"/>
    <mergeCell ref="A56:F56"/>
    <mergeCell ref="H56:M56"/>
    <mergeCell ref="O56:T56"/>
    <mergeCell ref="H39:M39"/>
    <mergeCell ref="H40:M40"/>
    <mergeCell ref="A39:F39"/>
    <mergeCell ref="A40:F40"/>
    <mergeCell ref="H125:M125"/>
    <mergeCell ref="H107:M107"/>
    <mergeCell ref="H108:M108"/>
    <mergeCell ref="O107:T107"/>
    <mergeCell ref="O108:T108"/>
    <mergeCell ref="O109:O110"/>
  </mergeCells>
  <pageMargins left="0.7" right="0.7" top="0.75" bottom="0.75" header="0.3" footer="0.3"/>
  <pageSetup scale="35" orientation="landscape" r:id="rId1"/>
  <rowBreaks count="2" manualBreakCount="2">
    <brk id="55" max="16383" man="1"/>
    <brk id="106" max="16383" man="1"/>
  </rowBreaks>
  <colBreaks count="1" manualBreakCount="1">
    <brk id="20" max="1048575" man="1"/>
  </colBreaks>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EF69-1634-4AD3-B6E1-641FCA389FA4}">
  <dimension ref="A1:K65"/>
  <sheetViews>
    <sheetView zoomScaleNormal="100" workbookViewId="0"/>
  </sheetViews>
  <sheetFormatPr defaultColWidth="8.88671875" defaultRowHeight="13.8" x14ac:dyDescent="0.25"/>
  <cols>
    <col min="1" max="7" width="18.6640625" style="13" customWidth="1"/>
    <col min="8" max="16384" width="8.88671875" style="13"/>
  </cols>
  <sheetData>
    <row r="1" spans="1:7" x14ac:dyDescent="0.25">
      <c r="A1" s="11" t="str">
        <f>Instructions!B1</f>
        <v>Insurance Company</v>
      </c>
    </row>
    <row r="2" spans="1:7" x14ac:dyDescent="0.25">
      <c r="A2" s="11" t="s">
        <v>102</v>
      </c>
    </row>
    <row r="3" spans="1:7" x14ac:dyDescent="0.25">
      <c r="A3" s="81">
        <f>Summary!A3</f>
        <v>46022</v>
      </c>
    </row>
    <row r="4" spans="1:7" ht="14.4" thickBot="1" x14ac:dyDescent="0.3">
      <c r="A4" s="32"/>
      <c r="B4" s="32"/>
      <c r="C4" s="32"/>
      <c r="D4" s="32"/>
      <c r="E4" s="32"/>
      <c r="F4" s="32"/>
    </row>
    <row r="5" spans="1:7" x14ac:dyDescent="0.25">
      <c r="A5" s="109" t="s">
        <v>0</v>
      </c>
      <c r="B5" s="110"/>
      <c r="C5" s="110"/>
      <c r="D5" s="110"/>
      <c r="E5" s="110"/>
      <c r="F5" s="111"/>
    </row>
    <row r="6" spans="1:7" x14ac:dyDescent="0.25">
      <c r="A6" s="112" t="s">
        <v>31</v>
      </c>
      <c r="B6" s="115"/>
      <c r="C6" s="115"/>
      <c r="D6" s="115"/>
      <c r="E6" s="115"/>
      <c r="F6" s="114"/>
    </row>
    <row r="7" spans="1:7" x14ac:dyDescent="0.25">
      <c r="A7" s="112" t="s">
        <v>100</v>
      </c>
      <c r="B7" s="115"/>
      <c r="C7" s="115"/>
      <c r="D7" s="115"/>
      <c r="E7" s="115"/>
      <c r="F7" s="114"/>
    </row>
    <row r="8" spans="1:7" ht="14.4" thickBot="1" x14ac:dyDescent="0.3">
      <c r="A8" s="106" t="s">
        <v>1</v>
      </c>
      <c r="B8" s="107"/>
      <c r="C8" s="107"/>
      <c r="D8" s="107"/>
      <c r="E8" s="107"/>
      <c r="F8" s="108"/>
    </row>
    <row r="9" spans="1:7" ht="47.4" customHeight="1" thickBot="1" x14ac:dyDescent="0.3">
      <c r="A9" s="33" t="s">
        <v>2</v>
      </c>
      <c r="B9" s="34" t="s">
        <v>3</v>
      </c>
      <c r="C9" s="34" t="s">
        <v>4</v>
      </c>
      <c r="D9" s="34" t="s">
        <v>5</v>
      </c>
      <c r="E9" s="34" t="s">
        <v>6</v>
      </c>
      <c r="F9" s="35" t="s">
        <v>7</v>
      </c>
    </row>
    <row r="10" spans="1:7" ht="14.4" thickTop="1" x14ac:dyDescent="0.25">
      <c r="A10" s="36">
        <v>2025</v>
      </c>
      <c r="B10" s="37">
        <v>0.98017100000000001</v>
      </c>
      <c r="C10" s="37">
        <v>0.94806900000000005</v>
      </c>
      <c r="D10" s="37">
        <v>0.94201999999999997</v>
      </c>
      <c r="E10" s="37">
        <v>0.94973200000000002</v>
      </c>
      <c r="F10" s="38">
        <v>0.96328800000000003</v>
      </c>
    </row>
    <row r="11" spans="1:7" x14ac:dyDescent="0.25">
      <c r="A11" s="36">
        <f>A10-1</f>
        <v>2024</v>
      </c>
      <c r="B11" s="37">
        <v>0.96906300000000001</v>
      </c>
      <c r="C11" s="37">
        <v>0.96906300000000001</v>
      </c>
      <c r="D11" s="37">
        <v>0.96906300000000001</v>
      </c>
      <c r="E11" s="37">
        <v>0.96906300000000001</v>
      </c>
      <c r="F11" s="38">
        <v>0.96906300000000001</v>
      </c>
    </row>
    <row r="12" spans="1:7" ht="14.4" thickBot="1" x14ac:dyDescent="0.3">
      <c r="A12" s="39" t="s">
        <v>98</v>
      </c>
      <c r="B12" s="40">
        <v>0.985707</v>
      </c>
      <c r="C12" s="40">
        <v>0.985707</v>
      </c>
      <c r="D12" s="40">
        <v>0.985707</v>
      </c>
      <c r="E12" s="40">
        <v>0.985707</v>
      </c>
      <c r="F12" s="41">
        <v>0.985707</v>
      </c>
    </row>
    <row r="13" spans="1:7" x14ac:dyDescent="0.25">
      <c r="A13" s="42" t="s">
        <v>8</v>
      </c>
      <c r="F13" s="43"/>
    </row>
    <row r="14" spans="1:7" ht="14.4" thickBot="1" x14ac:dyDescent="0.3">
      <c r="A14" s="44" t="s">
        <v>99</v>
      </c>
      <c r="B14" s="32"/>
      <c r="C14" s="40">
        <v>0.98246299999999998</v>
      </c>
      <c r="D14" s="32"/>
      <c r="E14" s="32"/>
      <c r="F14" s="45"/>
    </row>
    <row r="15" spans="1:7" ht="14.4" thickBot="1" x14ac:dyDescent="0.3">
      <c r="A15" s="116"/>
      <c r="B15" s="116"/>
      <c r="C15" s="116"/>
      <c r="D15" s="116"/>
      <c r="E15" s="116"/>
      <c r="F15" s="116"/>
      <c r="G15" s="116"/>
    </row>
    <row r="16" spans="1:7" x14ac:dyDescent="0.25">
      <c r="A16" s="109" t="s">
        <v>9</v>
      </c>
      <c r="B16" s="110"/>
      <c r="C16" s="110"/>
      <c r="D16" s="110"/>
      <c r="E16" s="110"/>
      <c r="F16" s="110"/>
      <c r="G16" s="111"/>
    </row>
    <row r="17" spans="1:8" x14ac:dyDescent="0.25">
      <c r="A17" s="112" t="s">
        <v>31</v>
      </c>
      <c r="B17" s="115"/>
      <c r="C17" s="115"/>
      <c r="D17" s="115"/>
      <c r="E17" s="115"/>
      <c r="F17" s="115"/>
      <c r="G17" s="114"/>
    </row>
    <row r="18" spans="1:8" x14ac:dyDescent="0.25">
      <c r="A18" s="112" t="s">
        <v>100</v>
      </c>
      <c r="B18" s="115"/>
      <c r="C18" s="115"/>
      <c r="D18" s="115"/>
      <c r="E18" s="115"/>
      <c r="F18" s="115"/>
      <c r="G18" s="114"/>
    </row>
    <row r="19" spans="1:8" ht="14.4" thickBot="1" x14ac:dyDescent="0.3">
      <c r="A19" s="106" t="s">
        <v>1</v>
      </c>
      <c r="B19" s="107"/>
      <c r="C19" s="107"/>
      <c r="D19" s="107"/>
      <c r="E19" s="107"/>
      <c r="F19" s="107"/>
      <c r="G19" s="108"/>
    </row>
    <row r="20" spans="1:8" ht="77.25" customHeight="1" thickBot="1" x14ac:dyDescent="0.3">
      <c r="A20" s="33" t="s">
        <v>2</v>
      </c>
      <c r="B20" s="34" t="s">
        <v>10</v>
      </c>
      <c r="C20" s="34" t="s">
        <v>11</v>
      </c>
      <c r="D20" s="34" t="s">
        <v>12</v>
      </c>
      <c r="E20" s="34" t="s">
        <v>13</v>
      </c>
      <c r="F20" s="34" t="s">
        <v>14</v>
      </c>
      <c r="G20" s="35" t="s">
        <v>15</v>
      </c>
    </row>
    <row r="21" spans="1:8" ht="14.4" thickTop="1" x14ac:dyDescent="0.25">
      <c r="A21" s="36">
        <f>A10</f>
        <v>2025</v>
      </c>
      <c r="B21" s="37">
        <v>0.94940599999999997</v>
      </c>
      <c r="C21" s="37">
        <v>0.93805799999999995</v>
      </c>
      <c r="D21" s="37">
        <v>0.95371399999999995</v>
      </c>
      <c r="E21" s="37">
        <v>0.970553</v>
      </c>
      <c r="F21" s="37">
        <v>0.98006899999999997</v>
      </c>
      <c r="G21" s="38">
        <v>0.96605399999999997</v>
      </c>
    </row>
    <row r="22" spans="1:8" x14ac:dyDescent="0.25">
      <c r="A22" s="36">
        <f>A21-1</f>
        <v>2024</v>
      </c>
      <c r="B22" s="37">
        <v>0.96906300000000001</v>
      </c>
      <c r="C22" s="37">
        <v>0.96906300000000001</v>
      </c>
      <c r="D22" s="37">
        <v>0.96906300000000001</v>
      </c>
      <c r="E22" s="37">
        <v>0.96906300000000001</v>
      </c>
      <c r="F22" s="37">
        <v>0.96906300000000001</v>
      </c>
      <c r="G22" s="37">
        <v>0.96906300000000001</v>
      </c>
      <c r="H22" s="42"/>
    </row>
    <row r="23" spans="1:8" ht="14.4" thickBot="1" x14ac:dyDescent="0.3">
      <c r="A23" s="47" t="str">
        <f>A12</f>
        <v>Years before 2024</v>
      </c>
      <c r="B23" s="40">
        <v>0.985707</v>
      </c>
      <c r="C23" s="40">
        <v>0.985707</v>
      </c>
      <c r="D23" s="40">
        <v>0.985707</v>
      </c>
      <c r="E23" s="40">
        <v>0.985707</v>
      </c>
      <c r="F23" s="40">
        <v>0.985707</v>
      </c>
      <c r="G23" s="40">
        <v>0.985707</v>
      </c>
      <c r="H23" s="42"/>
    </row>
    <row r="24" spans="1:8" ht="14.4" thickBot="1" x14ac:dyDescent="0.3">
      <c r="A24" s="48"/>
      <c r="B24" s="49"/>
      <c r="C24" s="50"/>
      <c r="D24" s="48"/>
      <c r="E24" s="48"/>
      <c r="F24" s="48"/>
      <c r="G24" s="48"/>
    </row>
    <row r="25" spans="1:8" x14ac:dyDescent="0.25">
      <c r="A25" s="109" t="s">
        <v>16</v>
      </c>
      <c r="B25" s="110"/>
      <c r="C25" s="110"/>
      <c r="D25" s="110"/>
      <c r="E25" s="110"/>
      <c r="F25" s="110"/>
      <c r="G25" s="111"/>
    </row>
    <row r="26" spans="1:8" x14ac:dyDescent="0.25">
      <c r="A26" s="112" t="s">
        <v>31</v>
      </c>
      <c r="B26" s="113"/>
      <c r="C26" s="113"/>
      <c r="D26" s="113"/>
      <c r="E26" s="113"/>
      <c r="F26" s="113"/>
      <c r="G26" s="114"/>
    </row>
    <row r="27" spans="1:8" x14ac:dyDescent="0.25">
      <c r="A27" s="112" t="s">
        <v>100</v>
      </c>
      <c r="B27" s="113"/>
      <c r="C27" s="113"/>
      <c r="D27" s="113"/>
      <c r="E27" s="113"/>
      <c r="F27" s="113"/>
      <c r="G27" s="114"/>
    </row>
    <row r="28" spans="1:8" ht="14.4" thickBot="1" x14ac:dyDescent="0.3">
      <c r="A28" s="106" t="s">
        <v>17</v>
      </c>
      <c r="B28" s="107"/>
      <c r="C28" s="107"/>
      <c r="D28" s="107"/>
      <c r="E28" s="107"/>
      <c r="F28" s="107"/>
      <c r="G28" s="108"/>
    </row>
    <row r="29" spans="1:8" ht="47.4" customHeight="1" thickBot="1" x14ac:dyDescent="0.3">
      <c r="A29" s="33" t="s">
        <v>2</v>
      </c>
      <c r="B29" s="34" t="s">
        <v>18</v>
      </c>
      <c r="C29" s="34" t="s">
        <v>19</v>
      </c>
      <c r="D29" s="34" t="s">
        <v>20</v>
      </c>
      <c r="E29" s="34" t="s">
        <v>21</v>
      </c>
      <c r="F29" s="34" t="s">
        <v>22</v>
      </c>
      <c r="G29" s="35" t="s">
        <v>23</v>
      </c>
    </row>
    <row r="30" spans="1:8" ht="14.4" thickTop="1" x14ac:dyDescent="0.25">
      <c r="A30" s="51">
        <f>A21</f>
        <v>2025</v>
      </c>
      <c r="B30" s="37">
        <v>0.92791199999999996</v>
      </c>
      <c r="C30" s="37">
        <v>0.89954900000000004</v>
      </c>
      <c r="D30" s="37">
        <v>0.84207299999999996</v>
      </c>
      <c r="E30" s="37">
        <v>0.94461099999999998</v>
      </c>
      <c r="F30" s="37">
        <v>0.89634400000000003</v>
      </c>
      <c r="G30" s="38">
        <v>0.879606</v>
      </c>
    </row>
    <row r="31" spans="1:8" x14ac:dyDescent="0.25">
      <c r="A31" s="51">
        <f>A30-1</f>
        <v>2024</v>
      </c>
      <c r="B31" s="37">
        <v>0.94180699999999995</v>
      </c>
      <c r="C31" s="37">
        <v>0.92135999999999996</v>
      </c>
      <c r="D31" s="37">
        <v>0.87809400000000004</v>
      </c>
      <c r="E31" s="37">
        <v>0.93323400000000001</v>
      </c>
      <c r="F31" s="37">
        <v>0.91687200000000002</v>
      </c>
      <c r="G31" s="38">
        <v>0.90076199999999995</v>
      </c>
    </row>
    <row r="32" spans="1:8" x14ac:dyDescent="0.25">
      <c r="A32" s="51">
        <f t="shared" ref="A32:A39" si="0">A31-1</f>
        <v>2023</v>
      </c>
      <c r="B32" s="37">
        <v>0.95218499999999995</v>
      </c>
      <c r="C32" s="37">
        <v>0.93102499999999999</v>
      </c>
      <c r="D32" s="37">
        <v>0.90180300000000002</v>
      </c>
      <c r="E32" s="37">
        <v>0.93906599999999996</v>
      </c>
      <c r="F32" s="37">
        <v>0.92406100000000002</v>
      </c>
      <c r="G32" s="38">
        <v>0.91578400000000004</v>
      </c>
    </row>
    <row r="33" spans="1:11" x14ac:dyDescent="0.25">
      <c r="A33" s="51">
        <f t="shared" si="0"/>
        <v>2022</v>
      </c>
      <c r="B33" s="37">
        <v>0.95862000000000003</v>
      </c>
      <c r="C33" s="37">
        <v>0.94409600000000005</v>
      </c>
      <c r="D33" s="37">
        <v>0.92174800000000001</v>
      </c>
      <c r="E33" s="37">
        <v>0.94301599999999997</v>
      </c>
      <c r="F33" s="37">
        <v>0.93160100000000001</v>
      </c>
      <c r="G33" s="38">
        <v>0.92518599999999995</v>
      </c>
    </row>
    <row r="34" spans="1:11" x14ac:dyDescent="0.25">
      <c r="A34" s="51">
        <f t="shared" si="0"/>
        <v>2021</v>
      </c>
      <c r="B34" s="37">
        <v>0.95357499999999995</v>
      </c>
      <c r="C34" s="37">
        <v>0.93495300000000003</v>
      </c>
      <c r="D34" s="37">
        <v>0.92997600000000002</v>
      </c>
      <c r="E34" s="37">
        <v>0.91675899999999999</v>
      </c>
      <c r="F34" s="37">
        <v>0.92348200000000003</v>
      </c>
      <c r="G34" s="38">
        <v>0.90974600000000005</v>
      </c>
    </row>
    <row r="35" spans="1:11" x14ac:dyDescent="0.25">
      <c r="A35" s="51">
        <f t="shared" si="0"/>
        <v>2020</v>
      </c>
      <c r="B35" s="37">
        <v>0.94826200000000005</v>
      </c>
      <c r="C35" s="37">
        <v>0.93003400000000003</v>
      </c>
      <c r="D35" s="37">
        <v>0.93215800000000004</v>
      </c>
      <c r="E35" s="37">
        <v>0.91235999999999995</v>
      </c>
      <c r="F35" s="37">
        <v>0.92275300000000005</v>
      </c>
      <c r="G35" s="38">
        <v>0.90350200000000003</v>
      </c>
    </row>
    <row r="36" spans="1:11" x14ac:dyDescent="0.25">
      <c r="A36" s="51">
        <f t="shared" si="0"/>
        <v>2019</v>
      </c>
      <c r="B36" s="37">
        <v>0.95098800000000006</v>
      </c>
      <c r="C36" s="37">
        <v>0.93963600000000003</v>
      </c>
      <c r="D36" s="37">
        <v>0.94043900000000002</v>
      </c>
      <c r="E36" s="37">
        <v>0.90905100000000005</v>
      </c>
      <c r="F36" s="37">
        <v>0.92745</v>
      </c>
      <c r="G36" s="38">
        <v>0.90343700000000005</v>
      </c>
    </row>
    <row r="37" spans="1:11" x14ac:dyDescent="0.25">
      <c r="A37" s="51">
        <f t="shared" si="0"/>
        <v>2018</v>
      </c>
      <c r="B37" s="37">
        <v>0.94980399999999998</v>
      </c>
      <c r="C37" s="37">
        <v>0.951291</v>
      </c>
      <c r="D37" s="37">
        <v>0.94999300000000009</v>
      </c>
      <c r="E37" s="37">
        <v>0.91017700000000001</v>
      </c>
      <c r="F37" s="37">
        <v>0.93837800000000005</v>
      </c>
      <c r="G37" s="38">
        <v>0.91983000000000004</v>
      </c>
    </row>
    <row r="38" spans="1:11" x14ac:dyDescent="0.25">
      <c r="A38" s="51">
        <f t="shared" si="0"/>
        <v>2017</v>
      </c>
      <c r="B38" s="37">
        <v>0.96410200000000001</v>
      </c>
      <c r="C38" s="37">
        <v>0.96016000000000001</v>
      </c>
      <c r="D38" s="37">
        <v>0.96121999999999996</v>
      </c>
      <c r="E38" s="37">
        <v>0.93519999999999992</v>
      </c>
      <c r="F38" s="37">
        <v>0.949264</v>
      </c>
      <c r="G38" s="38">
        <v>0.92622799999999994</v>
      </c>
    </row>
    <row r="39" spans="1:11" x14ac:dyDescent="0.25">
      <c r="A39" s="51">
        <f t="shared" si="0"/>
        <v>2016</v>
      </c>
      <c r="B39" s="37">
        <v>0.98358500000000004</v>
      </c>
      <c r="C39" s="37">
        <v>0.97750300000000001</v>
      </c>
      <c r="D39" s="37">
        <v>0.97790199999999994</v>
      </c>
      <c r="E39" s="37">
        <v>0.94852999999999998</v>
      </c>
      <c r="F39" s="37">
        <v>0.96687600000000007</v>
      </c>
      <c r="G39" s="38">
        <v>0.94497399999999998</v>
      </c>
    </row>
    <row r="40" spans="1:11" ht="14.4" thickBot="1" x14ac:dyDescent="0.3">
      <c r="A40" s="39" t="s">
        <v>24</v>
      </c>
      <c r="B40" s="40">
        <v>0.98551299999999997</v>
      </c>
      <c r="C40" s="40">
        <v>0.98551299999999997</v>
      </c>
      <c r="D40" s="40">
        <v>0.98551299999999997</v>
      </c>
      <c r="E40" s="40">
        <v>0.96918499999999996</v>
      </c>
      <c r="F40" s="40">
        <v>0.98092000000000001</v>
      </c>
      <c r="G40" s="41">
        <v>0.96730000000000005</v>
      </c>
    </row>
    <row r="41" spans="1:11" ht="14.4" thickBot="1" x14ac:dyDescent="0.3">
      <c r="A41" s="90"/>
      <c r="B41" s="52"/>
      <c r="C41" s="53"/>
      <c r="D41" s="90"/>
      <c r="E41" s="90"/>
      <c r="F41" s="90"/>
      <c r="G41" s="90"/>
      <c r="J41" s="91"/>
      <c r="K41" s="91"/>
    </row>
    <row r="42" spans="1:11" x14ac:dyDescent="0.25">
      <c r="A42" s="109" t="s">
        <v>25</v>
      </c>
      <c r="B42" s="110"/>
      <c r="C42" s="110"/>
      <c r="D42" s="110"/>
      <c r="E42" s="110"/>
      <c r="F42" s="111"/>
      <c r="G42" s="90"/>
    </row>
    <row r="43" spans="1:11" x14ac:dyDescent="0.25">
      <c r="A43" s="112" t="s">
        <v>31</v>
      </c>
      <c r="B43" s="113"/>
      <c r="C43" s="113"/>
      <c r="D43" s="113"/>
      <c r="E43" s="113"/>
      <c r="F43" s="114"/>
      <c r="G43" s="90"/>
    </row>
    <row r="44" spans="1:11" x14ac:dyDescent="0.25">
      <c r="A44" s="112" t="s">
        <v>100</v>
      </c>
      <c r="B44" s="113"/>
      <c r="C44" s="113"/>
      <c r="D44" s="113"/>
      <c r="E44" s="113"/>
      <c r="F44" s="114"/>
      <c r="G44" s="90"/>
    </row>
    <row r="45" spans="1:11" ht="14.4" thickBot="1" x14ac:dyDescent="0.3">
      <c r="A45" s="106" t="s">
        <v>17</v>
      </c>
      <c r="B45" s="107"/>
      <c r="C45" s="107"/>
      <c r="D45" s="107"/>
      <c r="E45" s="107"/>
      <c r="F45" s="108"/>
      <c r="G45" s="90"/>
    </row>
    <row r="46" spans="1:11" ht="42.6" customHeight="1" thickBot="1" x14ac:dyDescent="0.3">
      <c r="A46" s="33" t="s">
        <v>2</v>
      </c>
      <c r="B46" s="34" t="s">
        <v>26</v>
      </c>
      <c r="C46" s="34" t="s">
        <v>27</v>
      </c>
      <c r="D46" s="34" t="s">
        <v>28</v>
      </c>
      <c r="E46" s="34" t="s">
        <v>29</v>
      </c>
      <c r="F46" s="35" t="s">
        <v>30</v>
      </c>
      <c r="G46" s="90"/>
    </row>
    <row r="47" spans="1:11" ht="14.4" thickTop="1" x14ac:dyDescent="0.25">
      <c r="A47" s="51">
        <f>A30</f>
        <v>2025</v>
      </c>
      <c r="B47" s="37">
        <v>0.94955599999999996</v>
      </c>
      <c r="C47" s="37">
        <v>0.86955000000000005</v>
      </c>
      <c r="D47" s="37">
        <v>0.86179300000000003</v>
      </c>
      <c r="E47" s="37">
        <v>0.86782300000000001</v>
      </c>
      <c r="F47" s="38">
        <v>0.92026200000000002</v>
      </c>
      <c r="G47" s="90"/>
    </row>
    <row r="48" spans="1:11" x14ac:dyDescent="0.25">
      <c r="A48" s="51">
        <f t="shared" ref="A48:A56" si="1">A31</f>
        <v>2024</v>
      </c>
      <c r="B48" s="37">
        <v>0.95111500000000004</v>
      </c>
      <c r="C48" s="37">
        <v>0.89663199999999998</v>
      </c>
      <c r="D48" s="37">
        <v>0.89019400000000004</v>
      </c>
      <c r="E48" s="37">
        <v>0.86432200000000003</v>
      </c>
      <c r="F48" s="38">
        <v>0.92059500000000005</v>
      </c>
      <c r="G48" s="90"/>
    </row>
    <row r="49" spans="1:7" x14ac:dyDescent="0.25">
      <c r="A49" s="51">
        <f t="shared" si="1"/>
        <v>2023</v>
      </c>
      <c r="B49" s="37">
        <v>0.95601199999999997</v>
      </c>
      <c r="C49" s="37">
        <v>0.90736899999999998</v>
      </c>
      <c r="D49" s="37">
        <v>0.91011200000000003</v>
      </c>
      <c r="E49" s="37">
        <v>0.86894499999999997</v>
      </c>
      <c r="F49" s="38">
        <v>0.92461700000000002</v>
      </c>
      <c r="G49" s="90"/>
    </row>
    <row r="50" spans="1:7" x14ac:dyDescent="0.25">
      <c r="A50" s="51">
        <f t="shared" si="1"/>
        <v>2022</v>
      </c>
      <c r="B50" s="37">
        <v>0.95857599999999998</v>
      </c>
      <c r="C50" s="37">
        <v>0.90552999999999995</v>
      </c>
      <c r="D50" s="37">
        <v>0.92207899999999998</v>
      </c>
      <c r="E50" s="37">
        <v>0.87380599999999997</v>
      </c>
      <c r="F50" s="38">
        <v>0.92423999999999995</v>
      </c>
      <c r="G50" s="90"/>
    </row>
    <row r="51" spans="1:7" x14ac:dyDescent="0.25">
      <c r="A51" s="51">
        <f t="shared" si="1"/>
        <v>2021</v>
      </c>
      <c r="B51" s="37">
        <v>0.94417799999999996</v>
      </c>
      <c r="C51" s="37">
        <v>0.85542399999999996</v>
      </c>
      <c r="D51" s="37">
        <v>0.90196200000000004</v>
      </c>
      <c r="E51" s="37">
        <v>0.83900200000000003</v>
      </c>
      <c r="F51" s="38">
        <v>0.89099700000000004</v>
      </c>
      <c r="G51" s="90"/>
    </row>
    <row r="52" spans="1:7" x14ac:dyDescent="0.25">
      <c r="A52" s="51">
        <f t="shared" si="1"/>
        <v>2020</v>
      </c>
      <c r="B52" s="37">
        <v>0.94025499999999995</v>
      </c>
      <c r="C52" s="37">
        <v>0.85839299999999996</v>
      </c>
      <c r="D52" s="37">
        <v>0.89491699999999996</v>
      </c>
      <c r="E52" s="37">
        <v>0.82189800000000002</v>
      </c>
      <c r="F52" s="38">
        <v>0.88155099999999997</v>
      </c>
      <c r="G52" s="90"/>
    </row>
    <row r="53" spans="1:7" x14ac:dyDescent="0.25">
      <c r="A53" s="51">
        <f t="shared" si="1"/>
        <v>2019</v>
      </c>
      <c r="B53" s="37">
        <v>0.94255299999999997</v>
      </c>
      <c r="C53" s="37">
        <v>0.87241199999999997</v>
      </c>
      <c r="D53" s="37">
        <v>0.90421499999999999</v>
      </c>
      <c r="E53" s="37">
        <v>0.82515499999999997</v>
      </c>
      <c r="F53" s="38">
        <v>0.880992</v>
      </c>
      <c r="G53" s="90"/>
    </row>
    <row r="54" spans="1:7" x14ac:dyDescent="0.25">
      <c r="A54" s="51">
        <f t="shared" si="1"/>
        <v>2018</v>
      </c>
      <c r="B54" s="37">
        <v>0.95055000000000012</v>
      </c>
      <c r="C54" s="37">
        <v>0.89038799999999996</v>
      </c>
      <c r="D54" s="37">
        <v>0.918072</v>
      </c>
      <c r="E54" s="37">
        <v>0.84103600000000001</v>
      </c>
      <c r="F54" s="38">
        <v>0.89166100000000004</v>
      </c>
      <c r="G54" s="90"/>
    </row>
    <row r="55" spans="1:7" x14ac:dyDescent="0.25">
      <c r="A55" s="51">
        <f t="shared" si="1"/>
        <v>2017</v>
      </c>
      <c r="B55" s="37">
        <v>0.95647300000000002</v>
      </c>
      <c r="C55" s="37">
        <v>0.90296899999999991</v>
      </c>
      <c r="D55" s="37">
        <v>0.92199200000000003</v>
      </c>
      <c r="E55" s="37">
        <v>0.84715000000000007</v>
      </c>
      <c r="F55" s="38">
        <v>0.90385800000000005</v>
      </c>
      <c r="G55" s="90"/>
    </row>
    <row r="56" spans="1:7" x14ac:dyDescent="0.25">
      <c r="A56" s="51">
        <f t="shared" si="1"/>
        <v>2016</v>
      </c>
      <c r="B56" s="37">
        <v>0.97728199999999998</v>
      </c>
      <c r="C56" s="37">
        <v>0.91578500000000007</v>
      </c>
      <c r="D56" s="37">
        <v>0.94413300000000011</v>
      </c>
      <c r="E56" s="37">
        <v>0.86594599999999999</v>
      </c>
      <c r="F56" s="38">
        <v>0.92145700000000008</v>
      </c>
      <c r="G56" s="90"/>
    </row>
    <row r="57" spans="1:7" ht="14.4" thickBot="1" x14ac:dyDescent="0.3">
      <c r="A57" s="39" t="s">
        <v>24</v>
      </c>
      <c r="B57" s="40">
        <v>0.98551299999999997</v>
      </c>
      <c r="C57" s="40">
        <v>0.94728800000000002</v>
      </c>
      <c r="D57" s="40">
        <v>0.96690299999999996</v>
      </c>
      <c r="E57" s="40">
        <v>0.91257900000000003</v>
      </c>
      <c r="F57" s="41">
        <v>0.95096800000000004</v>
      </c>
      <c r="G57" s="90"/>
    </row>
    <row r="58" spans="1:7" x14ac:dyDescent="0.25">
      <c r="A58" s="90"/>
      <c r="B58" s="52"/>
      <c r="C58" s="53"/>
      <c r="D58" s="90"/>
      <c r="E58" s="90"/>
      <c r="F58" s="90"/>
      <c r="G58" s="90"/>
    </row>
    <row r="59" spans="1:7" x14ac:dyDescent="0.25">
      <c r="A59" s="90"/>
      <c r="B59" s="52"/>
      <c r="C59" s="53"/>
      <c r="D59" s="90"/>
      <c r="E59" s="90"/>
      <c r="F59" s="90"/>
      <c r="G59" s="90"/>
    </row>
    <row r="60" spans="1:7" x14ac:dyDescent="0.25">
      <c r="A60" s="90"/>
      <c r="B60" s="90"/>
      <c r="C60" s="90"/>
      <c r="D60" s="90"/>
      <c r="E60" s="90"/>
      <c r="F60" s="90"/>
      <c r="G60" s="90"/>
    </row>
    <row r="61" spans="1:7" x14ac:dyDescent="0.25">
      <c r="A61" s="90"/>
      <c r="B61" s="90"/>
      <c r="C61" s="90"/>
      <c r="D61" s="90"/>
      <c r="E61" s="90"/>
      <c r="F61" s="90"/>
      <c r="G61" s="90"/>
    </row>
    <row r="62" spans="1:7" x14ac:dyDescent="0.25">
      <c r="A62" s="46"/>
      <c r="B62" s="46"/>
      <c r="C62" s="46"/>
      <c r="D62" s="46"/>
      <c r="E62" s="46"/>
      <c r="F62" s="46"/>
      <c r="G62" s="46"/>
    </row>
    <row r="63" spans="1:7" x14ac:dyDescent="0.25">
      <c r="A63" s="46"/>
      <c r="B63" s="46"/>
      <c r="C63" s="46"/>
      <c r="D63" s="46"/>
      <c r="E63" s="46"/>
      <c r="F63" s="46"/>
      <c r="G63" s="46"/>
    </row>
    <row r="64" spans="1:7" x14ac:dyDescent="0.25">
      <c r="A64" s="46"/>
      <c r="B64" s="46"/>
      <c r="C64" s="46"/>
      <c r="D64" s="46"/>
      <c r="E64" s="46"/>
      <c r="F64" s="46"/>
      <c r="G64" s="46"/>
    </row>
    <row r="65" spans="1:7" x14ac:dyDescent="0.25">
      <c r="A65" s="46"/>
      <c r="B65" s="46"/>
      <c r="C65" s="46"/>
      <c r="D65" s="46"/>
      <c r="E65" s="46"/>
      <c r="F65" s="46"/>
      <c r="G65" s="46"/>
    </row>
  </sheetData>
  <sheetProtection algorithmName="SHA-512" hashValue="+yjMVcw1carF1/s9K1VrtT5wN2aeimwfNMEU6D809B8uJp+yd1/ZtQqWKhYaZi2qYBUOYcXUPLyRoD38pUT+jw==" saltValue="A0Q5+YBELBQAipeWXFuOyQ==" spinCount="100000" sheet="1" selectLockedCells="1"/>
  <mergeCells count="17">
    <mergeCell ref="A27:G27"/>
    <mergeCell ref="A5:F5"/>
    <mergeCell ref="A6:F6"/>
    <mergeCell ref="A7:F7"/>
    <mergeCell ref="A8:F8"/>
    <mergeCell ref="A15:G15"/>
    <mergeCell ref="A16:G16"/>
    <mergeCell ref="A17:G17"/>
    <mergeCell ref="A18:G18"/>
    <mergeCell ref="A19:G19"/>
    <mergeCell ref="A25:G25"/>
    <mergeCell ref="A26:G26"/>
    <mergeCell ref="A28:G28"/>
    <mergeCell ref="A42:F42"/>
    <mergeCell ref="A43:F43"/>
    <mergeCell ref="A44:F44"/>
    <mergeCell ref="A45:F45"/>
  </mergeCells>
  <pageMargins left="0.7" right="0.7" top="0.75" bottom="0.75" header="0.3" footer="0.3"/>
  <pageSetup scale="68"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Summary</vt:lpstr>
      <vt:lpstr>Schedule P Inputs</vt:lpstr>
      <vt:lpstr>Discounted by LOB &amp; AY</vt:lpstr>
      <vt:lpstr>Discount Factors</vt:lpstr>
      <vt:lpstr>'Discount Factors'!Print_Area</vt:lpstr>
      <vt:lpstr>'Discounted by LOB &amp; AY'!Print_Area</vt:lpstr>
      <vt:lpstr>'Schedule P Inputs'!Print_Area</vt:lpstr>
      <vt:lpstr>'Discounted by LOB &amp; 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Harvey</dc:creator>
  <cp:lastModifiedBy>Matt Harvey</cp:lastModifiedBy>
  <cp:lastPrinted>2023-01-10T20:55:40Z</cp:lastPrinted>
  <dcterms:created xsi:type="dcterms:W3CDTF">2023-01-04T16:48:50Z</dcterms:created>
  <dcterms:modified xsi:type="dcterms:W3CDTF">2026-02-17T17:24:28Z</dcterms:modified>
</cp:coreProperties>
</file>